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
    </mc:Choice>
  </mc:AlternateContent>
  <xr:revisionPtr revIDLastSave="0" documentId="13_ncr:1_{A652BCF2-766C-409A-B64D-2C164E6F576B}" xr6:coauthVersionLast="47" xr6:coauthVersionMax="47" xr10:uidLastSave="{00000000-0000-0000-0000-000000000000}"/>
  <bookViews>
    <workbookView xWindow="28680" yWindow="-5055" windowWidth="29040" windowHeight="15840" xr2:uid="{C0903346-EA5F-4BFF-93B2-13B6FC27ECC1}"/>
  </bookViews>
  <sheets>
    <sheet name="Spending Plan" sheetId="1" r:id="rId1"/>
    <sheet name="Spending Plan Tracker" sheetId="4" r:id="rId2"/>
    <sheet name="Category Descriptions" sheetId="3" r:id="rId3"/>
    <sheet name="Percentage Guides"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C5" i="4" s="1"/>
  <c r="V35" i="4"/>
  <c r="V8" i="4"/>
  <c r="V9" i="4"/>
  <c r="V10" i="4"/>
  <c r="V11" i="4"/>
  <c r="V12" i="4"/>
  <c r="V13" i="4"/>
  <c r="V14" i="4"/>
  <c r="V15" i="4"/>
  <c r="V16" i="4"/>
  <c r="V17" i="4"/>
  <c r="V18" i="4"/>
  <c r="V19" i="4"/>
  <c r="V20" i="4"/>
  <c r="V21" i="4"/>
  <c r="V22" i="4"/>
  <c r="V23" i="4"/>
  <c r="V24" i="4"/>
  <c r="V25" i="4"/>
  <c r="V26" i="4"/>
  <c r="V27" i="4"/>
  <c r="V28" i="4"/>
  <c r="V29" i="4"/>
  <c r="V30" i="4"/>
  <c r="V31" i="4"/>
  <c r="V32" i="4"/>
  <c r="V33" i="4"/>
  <c r="V34" i="4"/>
  <c r="V36" i="4"/>
  <c r="V37" i="4"/>
  <c r="V7" i="4"/>
  <c r="H38" i="4"/>
  <c r="I38" i="4"/>
  <c r="J38" i="4"/>
  <c r="K38" i="4"/>
  <c r="L38" i="4"/>
  <c r="M38" i="4"/>
  <c r="N38" i="4"/>
  <c r="O38" i="4"/>
  <c r="P38" i="4"/>
  <c r="Q38" i="4"/>
  <c r="R38" i="4"/>
  <c r="S38" i="4"/>
  <c r="T38" i="4"/>
  <c r="U38" i="4"/>
  <c r="G38" i="4"/>
  <c r="E38" i="4"/>
  <c r="D38" i="4"/>
  <c r="C38" i="4"/>
  <c r="F37" i="4"/>
  <c r="F38" i="4" s="1"/>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D5" i="4"/>
  <c r="V38" i="4" l="1"/>
  <c r="W5" i="4" s="1"/>
  <c r="E192" i="1" l="1"/>
  <c r="T5" i="4" s="1"/>
  <c r="E203" i="1"/>
  <c r="U5" i="4" s="1"/>
  <c r="E181" i="1"/>
  <c r="S5" i="4" s="1"/>
  <c r="E172" i="1"/>
  <c r="R5" i="4" s="1"/>
  <c r="E163" i="1"/>
  <c r="Q5" i="4" s="1"/>
  <c r="E80" i="1"/>
  <c r="I5" i="4" s="1"/>
  <c r="E153" i="1"/>
  <c r="P5" i="4" s="1"/>
  <c r="E146" i="1"/>
  <c r="O5" i="4" s="1"/>
  <c r="E136" i="1"/>
  <c r="N5" i="4" s="1"/>
  <c r="E125" i="1"/>
  <c r="M5" i="4" s="1"/>
  <c r="E113" i="1"/>
  <c r="L5" i="4" s="1"/>
  <c r="E103" i="1"/>
  <c r="K5" i="4" s="1"/>
  <c r="E88" i="1"/>
  <c r="J5" i="4" s="1"/>
  <c r="E58" i="1"/>
  <c r="G5" i="4" s="1"/>
  <c r="E64" i="1"/>
  <c r="E35" i="1"/>
  <c r="G29" i="1"/>
  <c r="G30" i="1" s="1"/>
  <c r="G24" i="1"/>
  <c r="G25" i="1" s="1"/>
  <c r="G176" i="1" l="1"/>
  <c r="G177" i="1" s="1"/>
  <c r="E207" i="1"/>
  <c r="G167" i="1"/>
  <c r="G168" i="1" s="1"/>
  <c r="G185" i="1"/>
  <c r="G186" i="1" s="1"/>
  <c r="G158" i="1"/>
  <c r="G159" i="1" s="1"/>
  <c r="G196" i="1"/>
  <c r="G68" i="1"/>
  <c r="G69" i="1" s="1"/>
  <c r="E205" i="1"/>
  <c r="G129" i="1"/>
  <c r="G130" i="1" s="1"/>
  <c r="G42" i="1"/>
  <c r="G43" i="1" s="1"/>
  <c r="G62" i="1"/>
  <c r="G63" i="1" s="1"/>
  <c r="G117" i="1"/>
  <c r="G118" i="1" s="1"/>
  <c r="F5" i="4"/>
  <c r="E5" i="4"/>
  <c r="G84" i="1"/>
  <c r="G85" i="1" s="1"/>
  <c r="H5" i="4"/>
  <c r="G91" i="1"/>
  <c r="G92" i="1" s="1"/>
  <c r="G107" i="1"/>
  <c r="G108" i="1" s="1"/>
  <c r="G140" i="1"/>
  <c r="G141" i="1" s="1"/>
  <c r="G150" i="1"/>
  <c r="G151" i="1" s="1"/>
  <c r="G197" i="1" l="1"/>
  <c r="G208" i="1"/>
  <c r="E208" i="1"/>
  <c r="V5" i="4"/>
  <c r="E209" i="1"/>
</calcChain>
</file>

<file path=xl/sharedStrings.xml><?xml version="1.0" encoding="utf-8"?>
<sst xmlns="http://schemas.openxmlformats.org/spreadsheetml/2006/main" count="347" uniqueCount="231">
  <si>
    <t>Date of Plan:</t>
  </si>
  <si>
    <t>Monthly Income</t>
  </si>
  <si>
    <t>Gross Income</t>
  </si>
  <si>
    <t>Amount</t>
  </si>
  <si>
    <t>Monthly Salary</t>
  </si>
  <si>
    <t>Interest &amp; Divided Income</t>
  </si>
  <si>
    <t>Commissions</t>
  </si>
  <si>
    <t>Bonuses/Tips</t>
  </si>
  <si>
    <t>CPP &amp; Pension Income</t>
  </si>
  <si>
    <t>Net Business Income</t>
  </si>
  <si>
    <t>Holiday/Birthday Cash Gifts</t>
  </si>
  <si>
    <t>Child Support/Alimony Income</t>
  </si>
  <si>
    <t>Other Income</t>
  </si>
  <si>
    <t>Giving and Taxes</t>
  </si>
  <si>
    <t>Guideline 10%</t>
  </si>
  <si>
    <t>Your %</t>
  </si>
  <si>
    <t>Other Giving</t>
  </si>
  <si>
    <t>Giving</t>
  </si>
  <si>
    <t>Non-Profit Giving</t>
  </si>
  <si>
    <t>Local Church Tithe/Giving</t>
  </si>
  <si>
    <t>Taxes</t>
  </si>
  <si>
    <t>Federal &amp; Provincial Taxes</t>
  </si>
  <si>
    <t>CPP</t>
  </si>
  <si>
    <t>EI</t>
  </si>
  <si>
    <t>Other</t>
  </si>
  <si>
    <t>Over / Under</t>
  </si>
  <si>
    <t>Spending Plan</t>
  </si>
  <si>
    <t>Net Spendable Income</t>
  </si>
  <si>
    <t>Monthly Living Expenses</t>
  </si>
  <si>
    <t>Housing</t>
  </si>
  <si>
    <t>Home Buyers Plan Repayment(s)</t>
  </si>
  <si>
    <t>Mortgage(s)</t>
  </si>
  <si>
    <t>Rent</t>
  </si>
  <si>
    <t>Property Taxes</t>
  </si>
  <si>
    <t>Electricity</t>
  </si>
  <si>
    <t>Gas</t>
  </si>
  <si>
    <t>Water</t>
  </si>
  <si>
    <t>Cell Phone</t>
  </si>
  <si>
    <t>Household Maintenance</t>
  </si>
  <si>
    <t>TV-Cable/Satellite</t>
  </si>
  <si>
    <t>Warranties</t>
  </si>
  <si>
    <t>Lawn Care</t>
  </si>
  <si>
    <t>Pest Control</t>
  </si>
  <si>
    <t>Homeowner's/Renter's Insurance</t>
  </si>
  <si>
    <t>Homeowner's/Renter's Association Dues</t>
  </si>
  <si>
    <t>Storage Facility</t>
  </si>
  <si>
    <t>Subscriptions</t>
  </si>
  <si>
    <t>Guideline 30%</t>
  </si>
  <si>
    <t>Guideline 20%</t>
  </si>
  <si>
    <t>Food and Groceries</t>
  </si>
  <si>
    <t>Food (includes eating out)</t>
  </si>
  <si>
    <t>Toiletries</t>
  </si>
  <si>
    <t>Cleaning and Laundry Supplies</t>
  </si>
  <si>
    <t>Total Food and Groceries</t>
  </si>
  <si>
    <t>Guideline 11%</t>
  </si>
  <si>
    <t>Personal Care</t>
  </si>
  <si>
    <t>Cosmetics</t>
  </si>
  <si>
    <t>Beauty / Barber</t>
  </si>
  <si>
    <t>Gym Membership / Recreational Fees</t>
  </si>
  <si>
    <t>Vitamins / Supplements</t>
  </si>
  <si>
    <t>Total Personal Care</t>
  </si>
  <si>
    <t>Guide 2%</t>
  </si>
  <si>
    <t>Transportation</t>
  </si>
  <si>
    <t>Guideline 13%</t>
  </si>
  <si>
    <t>CAA / Auto Club</t>
  </si>
  <si>
    <t>Licenses &amp; Taxes</t>
  </si>
  <si>
    <t>Oil Changes / Routine Maintenance</t>
  </si>
  <si>
    <t>Tires</t>
  </si>
  <si>
    <t>Repairs</t>
  </si>
  <si>
    <t>Tolls</t>
  </si>
  <si>
    <t>Parking</t>
  </si>
  <si>
    <t>Transit Fees</t>
  </si>
  <si>
    <t>Total Transportation</t>
  </si>
  <si>
    <t>Vehicle Payment(s)</t>
  </si>
  <si>
    <t>Vehicle Insurance</t>
  </si>
  <si>
    <t>Insurance</t>
  </si>
  <si>
    <t>Life</t>
  </si>
  <si>
    <t>Health</t>
  </si>
  <si>
    <t>Disability</t>
  </si>
  <si>
    <t>Vision</t>
  </si>
  <si>
    <t>Dental</t>
  </si>
  <si>
    <t>Personal Liability</t>
  </si>
  <si>
    <t>Long Term Care</t>
  </si>
  <si>
    <t>Guideline 5%</t>
  </si>
  <si>
    <t>Total Insurance</t>
  </si>
  <si>
    <t>Debts</t>
  </si>
  <si>
    <t>Credit Cards</t>
  </si>
  <si>
    <t>Lines of Credit</t>
  </si>
  <si>
    <t>Student Loans</t>
  </si>
  <si>
    <t>Co-Signed Loans</t>
  </si>
  <si>
    <t>Payday Loans</t>
  </si>
  <si>
    <t>Business Loans</t>
  </si>
  <si>
    <t>Past Due Accounts</t>
  </si>
  <si>
    <t>Loans from Family / Friends</t>
  </si>
  <si>
    <t>Total Debts</t>
  </si>
  <si>
    <t>Guidline 5%</t>
  </si>
  <si>
    <t>Entertainment / Vacations</t>
  </si>
  <si>
    <t>Hosted Events</t>
  </si>
  <si>
    <t>Activities</t>
  </si>
  <si>
    <t>Day / Weekend Trips</t>
  </si>
  <si>
    <t>Vacations</t>
  </si>
  <si>
    <t>Media (Movies, Music, Apps, etc.)</t>
  </si>
  <si>
    <t>Books</t>
  </si>
  <si>
    <t>Guideline 7%</t>
  </si>
  <si>
    <t>Pets</t>
  </si>
  <si>
    <t>Food</t>
  </si>
  <si>
    <t>Vet</t>
  </si>
  <si>
    <t>Vaccinations</t>
  </si>
  <si>
    <t>Medicine</t>
  </si>
  <si>
    <t>Boarding / Pet-Sitting</t>
  </si>
  <si>
    <t>Pet Supplies &amp; Equipment</t>
  </si>
  <si>
    <t>Total Entertainment / Vacations</t>
  </si>
  <si>
    <t>Guideline 2%</t>
  </si>
  <si>
    <t>Clothing</t>
  </si>
  <si>
    <t>Dry Cleaning</t>
  </si>
  <si>
    <t>Uniforms</t>
  </si>
  <si>
    <t>Total Clothing</t>
  </si>
  <si>
    <t>Children</t>
  </si>
  <si>
    <t>School Supplies</t>
  </si>
  <si>
    <t>School Tuition</t>
  </si>
  <si>
    <t>Babysitter</t>
  </si>
  <si>
    <t>Day Care</t>
  </si>
  <si>
    <t>Baby Food / Formula</t>
  </si>
  <si>
    <t>Diapers</t>
  </si>
  <si>
    <t>Tutoring</t>
  </si>
  <si>
    <t>Lessons</t>
  </si>
  <si>
    <t>Sports</t>
  </si>
  <si>
    <t>Allowance</t>
  </si>
  <si>
    <t>Gifts</t>
  </si>
  <si>
    <t>Anniversaries</t>
  </si>
  <si>
    <t>Birthdays</t>
  </si>
  <si>
    <t>Christmas</t>
  </si>
  <si>
    <t>Weddings</t>
  </si>
  <si>
    <t>Graduations</t>
  </si>
  <si>
    <t>Medical</t>
  </si>
  <si>
    <t>Doctor</t>
  </si>
  <si>
    <t>Dentist</t>
  </si>
  <si>
    <t>Prescriptions</t>
  </si>
  <si>
    <t>Eye Glasses / Contacts</t>
  </si>
  <si>
    <t>Deductables</t>
  </si>
  <si>
    <t>Guideline 4%</t>
  </si>
  <si>
    <t>Savings</t>
  </si>
  <si>
    <t>Savings Account</t>
  </si>
  <si>
    <t>Emergency Fund (3 months living expenses)</t>
  </si>
  <si>
    <t>Home Repairs / Appl Replacement Savings</t>
  </si>
  <si>
    <t>Auto Repair and Replacement Savings</t>
  </si>
  <si>
    <t>Bank Certificates of Deposit</t>
  </si>
  <si>
    <t>Investments</t>
  </si>
  <si>
    <t>RRSPs</t>
  </si>
  <si>
    <t>IPPs</t>
  </si>
  <si>
    <t>TFSAs</t>
  </si>
  <si>
    <t>RESPs and Education Savings Plans</t>
  </si>
  <si>
    <t>Stocks, Mutual Funds</t>
  </si>
  <si>
    <t>GICs, CSBs or Bonds</t>
  </si>
  <si>
    <t>Real Estate</t>
  </si>
  <si>
    <t>Total Investments</t>
  </si>
  <si>
    <t>Total Savings</t>
  </si>
  <si>
    <t>Total Medical</t>
  </si>
  <si>
    <t>Total Gifts</t>
  </si>
  <si>
    <t>Guideline 8%</t>
  </si>
  <si>
    <t>Miscellaneous</t>
  </si>
  <si>
    <t>Adult Allowances</t>
  </si>
  <si>
    <t>Alimony (expense)</t>
  </si>
  <si>
    <t>Professional Fees</t>
  </si>
  <si>
    <t>Postage</t>
  </si>
  <si>
    <t>Adult Education</t>
  </si>
  <si>
    <t>Bank Charges / Fees</t>
  </si>
  <si>
    <t>Family Pictures / Printing</t>
  </si>
  <si>
    <t>Total Miscellaneous</t>
  </si>
  <si>
    <t>Total Giving</t>
  </si>
  <si>
    <t>Total Income</t>
  </si>
  <si>
    <t>Total Monthly Living Expenses</t>
  </si>
  <si>
    <t>Minus Total Living Expenses</t>
  </si>
  <si>
    <t>Surplus or Deficit</t>
  </si>
  <si>
    <t>Percentage Guide Ranges</t>
  </si>
  <si>
    <t xml:space="preserve"> Low </t>
  </si>
  <si>
    <t xml:space="preserve"> High </t>
  </si>
  <si>
    <t xml:space="preserve"> Mid </t>
  </si>
  <si>
    <t>Tithe/Giving to the Church</t>
  </si>
  <si>
    <t>Entertainment/Vacations</t>
  </si>
  <si>
    <t>You cannot plan to spend more than 100% of your Net Spendable Income.  Adjustments must be made to each category so that the total does not exceed 100%.</t>
  </si>
  <si>
    <t>Important Footnotes:</t>
  </si>
  <si>
    <t>* In some cases of lower earnings, Earned Income Credit will apply.  It may be possible to increase the number of deductions to lessen the amount of tax paid per month.  Review your latest tax return for specific information.</t>
  </si>
  <si>
    <t>Children/Education²</t>
  </si>
  <si>
    <t>Investments³</t>
  </si>
  <si>
    <r>
      <t>Taxes</t>
    </r>
    <r>
      <rPr>
        <vertAlign val="superscript"/>
        <sz val="11"/>
        <color theme="1"/>
        <rFont val="Calibri"/>
        <family val="2"/>
      </rPr>
      <t>1</t>
    </r>
    <r>
      <rPr>
        <sz val="11"/>
        <color theme="1"/>
        <rFont val="Calibri"/>
        <family val="2"/>
      </rPr>
      <t xml:space="preserve"> *</t>
    </r>
  </si>
  <si>
    <r>
      <rPr>
        <vertAlign val="superscript"/>
        <sz val="11"/>
        <color theme="1"/>
        <rFont val="Calibri"/>
        <family val="2"/>
      </rPr>
      <t xml:space="preserve">1 </t>
    </r>
    <r>
      <rPr>
        <sz val="11"/>
        <color theme="1"/>
        <rFont val="Calibri"/>
        <family val="2"/>
      </rPr>
      <t>Guideline percentages for tax category include taxes that would typically be deducted at source.  The percentages are guidelines only and can vary widely from person to person.</t>
    </r>
  </si>
  <si>
    <r>
      <rPr>
        <vertAlign val="superscript"/>
        <sz val="11"/>
        <color theme="1"/>
        <rFont val="Calibri"/>
        <family val="2"/>
      </rPr>
      <t xml:space="preserve">2 </t>
    </r>
    <r>
      <rPr>
        <sz val="11"/>
        <color theme="1"/>
        <rFont val="Calibri"/>
        <family val="2"/>
      </rPr>
      <t>This category is added as a guide only.  If you have children, you must deduct this percentage from other spending plan categories so that the total equals 100%.  You cannot plan to spend more than 100%.</t>
    </r>
  </si>
  <si>
    <r>
      <rPr>
        <vertAlign val="superscript"/>
        <sz val="11"/>
        <color theme="1"/>
        <rFont val="Calibri"/>
        <family val="2"/>
      </rPr>
      <t xml:space="preserve">3 </t>
    </r>
    <r>
      <rPr>
        <sz val="11"/>
        <color theme="1"/>
        <rFont val="Calibri"/>
        <family val="2"/>
      </rPr>
      <t>This category is used for long-term investment planning, such as for retirement.</t>
    </r>
  </si>
  <si>
    <t>Description of Spending Plan Categories</t>
  </si>
  <si>
    <t>Total amount received in income before the deduction of taxes or other amounts withheld from pay including;  earnings from a job, interest income, dividends, commissions, bonuses, tips, retirement income, business distributions, holiday or birthday cash gifts, child support received, child tax credit, alimony received, and any other income source.</t>
  </si>
  <si>
    <t>Amounts withheld from paycheques which would include; Federal &amp; Provincial withholding taxes, CPP contributions,  EI premiums, Medical premiums,Union Fees and any other involuntary deductions as mandated by government or other ruling bodies</t>
  </si>
  <si>
    <t>All expenses related to the ownership or operations of the household, including; mortgage payment (interest and principal), home buyer's plan repayments, rent, homeowner's/renter's insurance, property taxes, electricity, natural gas, water, phone (home and cellular), home maintenance, TV (cable or satellite), internet access (ISP), water softener, pool maintenance and supplies, extended service warranties, lawn care, pest control,  homeowner's / renter's association dues, storage facility (off site storage), etc..</t>
  </si>
  <si>
    <t>Groceries which are purchased to be consumed or prepared in the home, toiletries, cleaning and laundry supplies, etc.  Also includes eating out at restaurants and fast food establishments</t>
  </si>
  <si>
    <t>Cosmetics, beauty/barber shop, vitamins/supplements, adult fitness and recreation club memberships/teams, etc.</t>
  </si>
  <si>
    <t xml:space="preserve">Vehicle financing payments (principle and interest), gas/fuel, auto insurance, auto club (such as CAA), vehicle licenses and taxes, oil changes, routine maintenance, tire replacements, repairs, subscription services (On-Star, satellite radio, navigational systems), tolls, parking, transit fees, etc. </t>
  </si>
  <si>
    <t>Life, health, disability, vision, dental, personal liability, long term care, mortgage/debt insurance etc.</t>
  </si>
  <si>
    <t>Credit cards, lines of credit, student loans,  co-signed loans, payday loans, business loans, past due accounts, loans from family/friends, etc..  Payments on home equity loans, 2nd mortgages or home equity lines of credit should be included in the Housing section.</t>
  </si>
  <si>
    <t>Hosted events (holiday or event parties/celebrations), activities, movies, day/weekend trips, vacations, subscriptions, books, online media rentals &amp; purchases, etc.</t>
  </si>
  <si>
    <t>Food, veterinarian visits, vaccinations, prescriptions, boarding, pet-sitting, pet related equipment, etc.</t>
  </si>
  <si>
    <t>Adult clothing, dry cleaning, uniforms, shoes, jewelry etc.</t>
  </si>
  <si>
    <t>School supplies, tuition, children's clothing, babysitter, day care, child support paid, baby food/formula, diapers, tutoring, lessons, sports activities, field trips, transportation, allowance, etc.</t>
  </si>
  <si>
    <t>Anniversaries, birthdays, Christmas, weddings, graduations, other holidays, etc.</t>
  </si>
  <si>
    <t>Doctor and dentist visits/co-pays, prescriptions, eye glasses/contacts, health insurance deductibles, health savings accounts, general medications etc.</t>
  </si>
  <si>
    <t>Deposits to savings accounts (including automatic payroll deductions), savings for emergency savings account (3-6 months of living expenses), savings for major home repairs, savings for the replacement of home appliances and technology, savings to repair &amp; replace vehicles, bank certificates of deposit, etc.</t>
  </si>
  <si>
    <t>Retirement savings investments such as RRSP plans, Individual Pension Plans (IPPs), TFSAs, RESPs, Education Savings Funds,  stocks, bonds, mutual funds, GICs, CSBs, real estate acquired for investment purposes, etc.</t>
  </si>
  <si>
    <t>Allowances for adult family members, alimony paid, professional fees (tax, legal, accounting, etc.), postage, adult education, bank charges/fees, family pictures/printing, etc.</t>
  </si>
  <si>
    <t>Spending Plan Tracker</t>
  </si>
  <si>
    <t>Note: You must complete the Spending Plan tab first.</t>
  </si>
  <si>
    <t>Income / Expenses</t>
  </si>
  <si>
    <t>Budget Amounts from Spending Plan Tab</t>
  </si>
  <si>
    <t>Day</t>
  </si>
  <si>
    <t>Total for the Month</t>
  </si>
  <si>
    <t>Personal</t>
  </si>
  <si>
    <t>Misc.</t>
  </si>
  <si>
    <t>Calculation of Net Spendable Income</t>
  </si>
  <si>
    <t>Living Expenses</t>
  </si>
  <si>
    <t>Total Living Expenses</t>
  </si>
  <si>
    <t>Cash Available</t>
  </si>
  <si>
    <t>Transporta-tion</t>
  </si>
  <si>
    <t>Entertainme-nt / Vacation</t>
  </si>
  <si>
    <t>Total Pets</t>
  </si>
  <si>
    <t>Total Guideline %</t>
  </si>
  <si>
    <t>Total %</t>
  </si>
  <si>
    <t>Adult Clothing</t>
  </si>
  <si>
    <t>Total Housing</t>
  </si>
  <si>
    <t>Children and Education</t>
  </si>
  <si>
    <t>Total Children and Education</t>
  </si>
  <si>
    <t>Taxes and Deductions</t>
  </si>
  <si>
    <t>Total Taxes and Deductions</t>
  </si>
  <si>
    <t>Donations given to local church and other non-profit organizations. Given as led, but frequently based upon a percentage of gross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</si>
</sst>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_(&quot;$&quot;* #,##0.0000_);_(&quot;$&quot;* \(#,##0.0000\);_(&quot;$&quot;* &quot;-&quot;??_);_(@_)"/>
    <numFmt numFmtId="166" formatCode="_(&quot;$&quot;* #,##0_);_(&quot;$&quot;* \(#,##0\);_(&quot;$&quot;* &quot;-&quot;??_);_(@_)"/>
  </numFmts>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1"/>
      <color theme="1"/>
      <name val="Aptos Narrow"/>
      <family val="2"/>
      <scheme val="minor"/>
    </font>
    <font>
      <sz val="18"/>
      <color theme="3"/>
      <name val="Barlow"/>
    </font>
    <font>
      <b/>
      <sz val="18"/>
      <color rgb="FFE87222"/>
      <name val="Barlow"/>
    </font>
    <font>
      <sz val="11"/>
      <color theme="1"/>
      <name val="Calibri"/>
      <family val="2"/>
    </font>
    <font>
      <vertAlign val="superscript"/>
      <sz val="11"/>
      <color theme="1"/>
      <name val="Calibri"/>
      <family val="2"/>
    </font>
    <font>
      <b/>
      <sz val="14"/>
      <color rgb="FFE87222"/>
      <name val="Barlow"/>
    </font>
    <font>
      <b/>
      <sz val="12"/>
      <color theme="1"/>
      <name val="Calibri"/>
      <family val="2"/>
    </font>
    <font>
      <b/>
      <sz val="14"/>
      <name val="Barlow"/>
    </font>
    <font>
      <b/>
      <sz val="18"/>
      <color rgb="FFE87222"/>
      <name val="Aptos Narrow"/>
      <family val="2"/>
      <scheme val="minor"/>
    </font>
    <font>
      <b/>
      <sz val="11"/>
      <color theme="1"/>
      <name val="Calibri"/>
      <family val="2"/>
    </font>
    <font>
      <sz val="11"/>
      <name val="Calibri"/>
      <family val="2"/>
    </font>
    <font>
      <sz val="10"/>
      <color theme="1"/>
      <name val="Calibri"/>
      <family val="2"/>
    </font>
    <font>
      <sz val="9"/>
      <color theme="1"/>
      <name val="Calibri"/>
      <family val="2"/>
    </font>
    <font>
      <b/>
      <sz val="11"/>
      <name val="Calibri"/>
      <family val="2"/>
    </font>
    <font>
      <sz val="11"/>
      <color theme="0"/>
      <name val="Calibri"/>
      <family val="2"/>
    </font>
    <font>
      <sz val="11"/>
      <name val="Barlow"/>
    </font>
  </fonts>
  <fills count="12">
    <fill>
      <patternFill patternType="none"/>
    </fill>
    <fill>
      <patternFill patternType="gray125"/>
    </fill>
    <fill>
      <patternFill patternType="solid">
        <fgColor theme="4" tint="0.59999389629810485"/>
        <bgColor indexed="65"/>
      </patternFill>
    </fill>
    <fill>
      <patternFill patternType="solid">
        <fgColor rgb="FFE87222"/>
        <bgColor indexed="64"/>
      </patternFill>
    </fill>
    <fill>
      <patternFill patternType="solid">
        <fgColor rgb="FFF4BB94"/>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ED935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s>
  <borders count="55">
    <border>
      <left/>
      <right/>
      <top/>
      <bottom/>
      <diagonal/>
    </border>
    <border>
      <left/>
      <right/>
      <top/>
      <bottom style="thick">
        <color theme="4"/>
      </bottom>
      <diagonal/>
    </border>
    <border>
      <left/>
      <right/>
      <top/>
      <bottom style="thin">
        <color indexed="64"/>
      </bottom>
      <diagonal/>
    </border>
    <border>
      <left/>
      <right/>
      <top style="medium">
        <color theme="1"/>
      </top>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hair">
        <color theme="1"/>
      </left>
      <right/>
      <top style="medium">
        <color theme="1"/>
      </top>
      <bottom/>
      <diagonal/>
    </border>
    <border>
      <left style="hair">
        <color theme="1"/>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bottom/>
      <diagonal/>
    </border>
    <border>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diagonal/>
    </border>
    <border>
      <left style="thin">
        <color theme="0" tint="-0.14999847407452621"/>
      </left>
      <right style="thin">
        <color theme="1"/>
      </right>
      <top/>
      <bottom/>
      <diagonal/>
    </border>
    <border>
      <left style="thin">
        <color theme="1"/>
      </left>
      <right style="thin">
        <color theme="0" tint="-0.14999847407452621"/>
      </right>
      <top style="thin">
        <color theme="0" tint="-0.14999847407452621"/>
      </top>
      <bottom/>
      <diagonal/>
    </border>
    <border>
      <left style="thin">
        <color theme="0" tint="-0.14999847407452621"/>
      </left>
      <right style="thin">
        <color theme="1"/>
      </right>
      <top/>
      <bottom style="thin">
        <color theme="0" tint="-0.14999847407452621"/>
      </bottom>
      <diagonal/>
    </border>
    <border>
      <left style="thin">
        <color theme="0" tint="-0.14999847407452621"/>
      </left>
      <right style="thin">
        <color theme="1"/>
      </right>
      <top style="thin">
        <color theme="0" tint="-0.14999847407452621"/>
      </top>
      <bottom style="thin">
        <color theme="1"/>
      </bottom>
      <diagonal/>
    </border>
    <border>
      <left style="thin">
        <color theme="0" tint="-0.14999847407452621"/>
      </left>
      <right/>
      <top/>
      <bottom/>
      <diagonal/>
    </border>
    <border>
      <left/>
      <right style="thin">
        <color theme="0" tint="-0.14999847407452621"/>
      </right>
      <top style="thin">
        <color theme="0" tint="-0.14999847407452621"/>
      </top>
      <bottom/>
      <diagonal/>
    </border>
    <border>
      <left/>
      <right style="thin">
        <color theme="0" tint="-0.14999847407452621"/>
      </right>
      <top/>
      <bottom/>
      <diagonal/>
    </border>
    <border>
      <left style="thin">
        <color theme="1"/>
      </left>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medium">
        <color theme="1"/>
      </left>
      <right/>
      <top style="thin">
        <color indexed="64"/>
      </top>
      <bottom/>
      <diagonal/>
    </border>
    <border>
      <left/>
      <right/>
      <top style="thin">
        <color indexed="64"/>
      </top>
      <bottom/>
      <diagonal/>
    </border>
    <border>
      <left/>
      <right style="hair">
        <color theme="1"/>
      </right>
      <top style="thin">
        <color indexed="64"/>
      </top>
      <bottom/>
      <diagonal/>
    </border>
    <border>
      <left style="medium">
        <color theme="1"/>
      </left>
      <right/>
      <top/>
      <bottom style="thin">
        <color indexed="64"/>
      </bottom>
      <diagonal/>
    </border>
    <border>
      <left/>
      <right style="hair">
        <color theme="1"/>
      </right>
      <top/>
      <bottom/>
      <diagonal/>
    </border>
    <border>
      <left style="medium">
        <color theme="1"/>
      </left>
      <right/>
      <top/>
      <bottom style="medium">
        <color indexed="64"/>
      </bottom>
      <diagonal/>
    </border>
    <border>
      <left/>
      <right/>
      <top/>
      <bottom style="medium">
        <color indexed="64"/>
      </bottom>
      <diagonal/>
    </border>
    <border>
      <left/>
      <right style="hair">
        <color theme="1"/>
      </right>
      <top/>
      <bottom style="medium">
        <color indexed="64"/>
      </bottom>
      <diagonal/>
    </border>
    <border>
      <left/>
      <right style="hair">
        <color theme="1"/>
      </right>
      <top style="thin">
        <color indexed="64"/>
      </top>
      <bottom style="double">
        <color indexed="64"/>
      </bottom>
      <diagonal/>
    </border>
    <border>
      <left/>
      <right/>
      <top style="thin">
        <color indexed="64"/>
      </top>
      <bottom style="double">
        <color indexed="64"/>
      </bottom>
      <diagonal/>
    </border>
    <border>
      <left style="medium">
        <color theme="1"/>
      </left>
      <right/>
      <top/>
      <bottom style="double">
        <color indexed="64"/>
      </bottom>
      <diagonal/>
    </border>
    <border>
      <left/>
      <right/>
      <top/>
      <bottom style="double">
        <color indexed="64"/>
      </bottom>
      <diagonal/>
    </border>
    <border>
      <left style="hair">
        <color theme="1"/>
      </left>
      <right/>
      <top/>
      <bottom style="double">
        <color indexed="64"/>
      </bottom>
      <diagonal/>
    </border>
    <border>
      <left/>
      <right style="medium">
        <color theme="1"/>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1"/>
      </left>
      <right/>
      <top style="double">
        <color indexed="64"/>
      </top>
      <bottom style="double">
        <color indexed="64"/>
      </bottom>
      <diagonal/>
    </border>
    <border>
      <left/>
      <right/>
      <top style="double">
        <color indexed="64"/>
      </top>
      <bottom style="double">
        <color indexed="64"/>
      </bottom>
      <diagonal/>
    </border>
    <border>
      <left style="medium">
        <color indexed="64"/>
      </left>
      <right/>
      <top/>
      <bottom/>
      <diagonal/>
    </border>
    <border>
      <left/>
      <right style="medium">
        <color indexed="64"/>
      </right>
      <top/>
      <bottom/>
      <diagonal/>
    </border>
    <border>
      <left/>
      <right style="hair">
        <color indexed="64"/>
      </right>
      <top style="double">
        <color indexed="64"/>
      </top>
      <bottom/>
      <diagonal/>
    </border>
    <border>
      <left/>
      <right style="hair">
        <color indexed="64"/>
      </right>
      <top/>
      <bottom/>
      <diagonal/>
    </border>
    <border>
      <left style="hair">
        <color indexed="64"/>
      </left>
      <right/>
      <top/>
      <bottom/>
      <diagonal/>
    </border>
    <border>
      <left style="hair">
        <color indexed="64"/>
      </left>
      <right/>
      <top/>
      <bottom style="medium">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1" fillId="2" borderId="0" applyNumberFormat="0" applyBorder="0" applyAlignment="0" applyProtection="0"/>
  </cellStyleXfs>
  <cellXfs count="160">
    <xf numFmtId="0" fontId="0" fillId="0" borderId="0" xfId="0"/>
    <xf numFmtId="44" fontId="0" fillId="0" borderId="0" xfId="1" applyFont="1"/>
    <xf numFmtId="0" fontId="0" fillId="0" borderId="0" xfId="0" applyAlignment="1">
      <alignment horizontal="left" vertical="top"/>
    </xf>
    <xf numFmtId="0" fontId="7" fillId="0" borderId="0" xfId="0" applyFont="1"/>
    <xf numFmtId="0" fontId="7" fillId="4" borderId="0" xfId="5" applyFont="1" applyFill="1" applyBorder="1"/>
    <xf numFmtId="9" fontId="7" fillId="4" borderId="0" xfId="5" applyNumberFormat="1" applyFont="1" applyFill="1" applyBorder="1" applyAlignment="1">
      <alignment horizontal="center"/>
    </xf>
    <xf numFmtId="0" fontId="7" fillId="0" borderId="6" xfId="0" applyFont="1" applyBorder="1" applyAlignment="1">
      <alignment horizontal="right"/>
    </xf>
    <xf numFmtId="0" fontId="7" fillId="0" borderId="0" xfId="0" applyFont="1" applyAlignment="1">
      <alignment horizontal="right"/>
    </xf>
    <xf numFmtId="44" fontId="7" fillId="0" borderId="0" xfId="1" applyFont="1" applyBorder="1"/>
    <xf numFmtId="0" fontId="7" fillId="0" borderId="6" xfId="0" applyFont="1" applyBorder="1"/>
    <xf numFmtId="0" fontId="7" fillId="5" borderId="0" xfId="0" applyFont="1" applyFill="1"/>
    <xf numFmtId="0" fontId="7" fillId="5" borderId="7" xfId="0" applyFont="1" applyFill="1" applyBorder="1"/>
    <xf numFmtId="0" fontId="7" fillId="5" borderId="7" xfId="0" applyFont="1" applyFill="1" applyBorder="1" applyAlignment="1">
      <alignment vertical="center"/>
    </xf>
    <xf numFmtId="9" fontId="7" fillId="5" borderId="7" xfId="2" applyFont="1" applyFill="1" applyBorder="1"/>
    <xf numFmtId="9" fontId="7" fillId="5" borderId="7" xfId="0" applyNumberFormat="1" applyFont="1" applyFill="1" applyBorder="1"/>
    <xf numFmtId="0" fontId="7" fillId="5" borderId="11" xfId="0" applyFont="1" applyFill="1" applyBorder="1"/>
    <xf numFmtId="0" fontId="7" fillId="5" borderId="5" xfId="0" applyFont="1" applyFill="1" applyBorder="1"/>
    <xf numFmtId="0" fontId="7" fillId="5" borderId="12" xfId="0" applyFont="1" applyFill="1" applyBorder="1" applyAlignment="1">
      <alignment vertical="center"/>
    </xf>
    <xf numFmtId="0" fontId="7" fillId="5" borderId="12" xfId="0" applyFont="1" applyFill="1" applyBorder="1"/>
    <xf numFmtId="0" fontId="7" fillId="0" borderId="0" xfId="0" applyFont="1" applyAlignment="1">
      <alignment vertical="top" wrapText="1"/>
    </xf>
    <xf numFmtId="0" fontId="14" fillId="5" borderId="0" xfId="0" applyFont="1" applyFill="1" applyAlignment="1">
      <alignment vertical="top" wrapText="1"/>
    </xf>
    <xf numFmtId="0" fontId="0" fillId="6" borderId="0" xfId="0" applyFill="1"/>
    <xf numFmtId="0" fontId="0" fillId="5" borderId="0" xfId="0" applyFill="1"/>
    <xf numFmtId="0" fontId="15" fillId="7" borderId="13" xfId="0" applyFont="1" applyFill="1" applyBorder="1" applyAlignment="1">
      <alignment horizontal="center"/>
    </xf>
    <xf numFmtId="0" fontId="16" fillId="3" borderId="13" xfId="0" applyFont="1" applyFill="1" applyBorder="1" applyAlignment="1">
      <alignment horizontal="center" wrapText="1"/>
    </xf>
    <xf numFmtId="0" fontId="15" fillId="8" borderId="13" xfId="0" applyFont="1" applyFill="1" applyBorder="1" applyAlignment="1">
      <alignment horizontal="center"/>
    </xf>
    <xf numFmtId="0" fontId="15" fillId="8" borderId="13" xfId="0" applyFont="1" applyFill="1" applyBorder="1" applyAlignment="1">
      <alignment horizontal="center" wrapText="1"/>
    </xf>
    <xf numFmtId="0" fontId="15" fillId="8" borderId="14" xfId="0" applyFont="1" applyFill="1" applyBorder="1" applyAlignment="1">
      <alignment horizontal="center"/>
    </xf>
    <xf numFmtId="44" fontId="7" fillId="4" borderId="13" xfId="0" applyNumberFormat="1" applyFont="1" applyFill="1" applyBorder="1"/>
    <xf numFmtId="44" fontId="7" fillId="3" borderId="13" xfId="0" applyNumberFormat="1" applyFont="1" applyFill="1" applyBorder="1"/>
    <xf numFmtId="44" fontId="7" fillId="4" borderId="14" xfId="0" applyNumberFormat="1" applyFont="1" applyFill="1" applyBorder="1"/>
    <xf numFmtId="44" fontId="7" fillId="8" borderId="15" xfId="0" applyNumberFormat="1" applyFont="1" applyFill="1" applyBorder="1"/>
    <xf numFmtId="0" fontId="7" fillId="9" borderId="0" xfId="0" applyFont="1" applyFill="1"/>
    <xf numFmtId="0" fontId="7" fillId="0" borderId="0" xfId="0" applyFont="1" applyAlignment="1">
      <alignment horizontal="center"/>
    </xf>
    <xf numFmtId="44" fontId="7" fillId="3" borderId="0" xfId="1" applyFont="1" applyFill="1"/>
    <xf numFmtId="165" fontId="7" fillId="8" borderId="0" xfId="1" applyNumberFormat="1" applyFont="1" applyFill="1"/>
    <xf numFmtId="0" fontId="7" fillId="9" borderId="0" xfId="0" applyFont="1" applyFill="1" applyAlignment="1">
      <alignment horizontal="center"/>
    </xf>
    <xf numFmtId="0" fontId="15" fillId="7" borderId="16" xfId="0" applyFont="1" applyFill="1" applyBorder="1" applyAlignment="1">
      <alignment horizontal="center" wrapText="1"/>
    </xf>
    <xf numFmtId="44" fontId="7" fillId="4" borderId="16" xfId="0" applyNumberFormat="1" applyFont="1" applyFill="1" applyBorder="1"/>
    <xf numFmtId="0" fontId="7" fillId="5" borderId="15" xfId="0" applyFont="1" applyFill="1" applyBorder="1"/>
    <xf numFmtId="0" fontId="7" fillId="4" borderId="20" xfId="0" applyFont="1" applyFill="1" applyBorder="1" applyAlignment="1">
      <alignment horizontal="center" vertical="center" wrapText="1"/>
    </xf>
    <xf numFmtId="0" fontId="7" fillId="5" borderId="21" xfId="0" applyFont="1" applyFill="1" applyBorder="1"/>
    <xf numFmtId="0" fontId="13" fillId="0" borderId="22" xfId="0" applyFont="1" applyBorder="1" applyAlignment="1">
      <alignment horizontal="center" vertical="center"/>
    </xf>
    <xf numFmtId="0" fontId="13" fillId="0" borderId="23" xfId="0" applyFont="1" applyBorder="1" applyAlignment="1">
      <alignment horizontal="center"/>
    </xf>
    <xf numFmtId="0" fontId="0" fillId="0" borderId="24" xfId="0" applyBorder="1"/>
    <xf numFmtId="0" fontId="7" fillId="5" borderId="29" xfId="0" applyFont="1" applyFill="1" applyBorder="1"/>
    <xf numFmtId="0" fontId="7" fillId="5" borderId="30" xfId="0" applyFont="1" applyFill="1" applyBorder="1"/>
    <xf numFmtId="0" fontId="0" fillId="0" borderId="28" xfId="0" applyBorder="1"/>
    <xf numFmtId="0" fontId="7" fillId="5" borderId="26" xfId="0" applyFont="1" applyFill="1" applyBorder="1"/>
    <xf numFmtId="0" fontId="13" fillId="10" borderId="0" xfId="0" applyFont="1" applyFill="1" applyAlignment="1">
      <alignment horizontal="center"/>
    </xf>
    <xf numFmtId="44" fontId="7" fillId="10" borderId="0" xfId="1" applyFont="1" applyFill="1"/>
    <xf numFmtId="44" fontId="14" fillId="3" borderId="0" xfId="1" applyFont="1" applyFill="1"/>
    <xf numFmtId="44" fontId="7" fillId="8" borderId="0" xfId="1" applyFont="1" applyFill="1"/>
    <xf numFmtId="166" fontId="7" fillId="9" borderId="0" xfId="1" applyNumberFormat="1" applyFont="1" applyFill="1" applyBorder="1"/>
    <xf numFmtId="0" fontId="7" fillId="0" borderId="32" xfId="0" applyFont="1" applyBorder="1"/>
    <xf numFmtId="44" fontId="7" fillId="0" borderId="33" xfId="1" applyFont="1" applyBorder="1"/>
    <xf numFmtId="0" fontId="17" fillId="0" borderId="2" xfId="0" applyFont="1" applyBorder="1" applyAlignment="1">
      <alignment horizontal="center"/>
    </xf>
    <xf numFmtId="44" fontId="13" fillId="0" borderId="35" xfId="1" applyFont="1" applyBorder="1" applyAlignment="1"/>
    <xf numFmtId="0" fontId="13" fillId="0" borderId="40" xfId="0" applyFont="1" applyBorder="1" applyAlignment="1">
      <alignment horizontal="center"/>
    </xf>
    <xf numFmtId="44" fontId="13" fillId="0" borderId="39" xfId="1" applyFont="1" applyBorder="1"/>
    <xf numFmtId="0" fontId="7" fillId="4" borderId="6" xfId="0" applyFont="1" applyFill="1" applyBorder="1"/>
    <xf numFmtId="0" fontId="7" fillId="4" borderId="0" xfId="0" applyFont="1" applyFill="1"/>
    <xf numFmtId="44" fontId="7" fillId="4" borderId="0" xfId="1" applyFont="1" applyFill="1" applyBorder="1"/>
    <xf numFmtId="0" fontId="7" fillId="4" borderId="41" xfId="0" applyFont="1" applyFill="1" applyBorder="1"/>
    <xf numFmtId="0" fontId="7" fillId="4" borderId="42" xfId="0" applyFont="1" applyFill="1" applyBorder="1"/>
    <xf numFmtId="0" fontId="7" fillId="5" borderId="43" xfId="0" applyFont="1" applyFill="1" applyBorder="1"/>
    <xf numFmtId="0" fontId="7" fillId="5" borderId="44" xfId="0" applyFont="1" applyFill="1" applyBorder="1"/>
    <xf numFmtId="0" fontId="0" fillId="4" borderId="45" xfId="0" applyFill="1" applyBorder="1"/>
    <xf numFmtId="0" fontId="0" fillId="4" borderId="37" xfId="0" applyFill="1" applyBorder="1"/>
    <xf numFmtId="44" fontId="0" fillId="4" borderId="37" xfId="1" applyFont="1" applyFill="1" applyBorder="1"/>
    <xf numFmtId="0" fontId="7" fillId="4" borderId="47" xfId="0" applyFont="1" applyFill="1" applyBorder="1"/>
    <xf numFmtId="0" fontId="7" fillId="4" borderId="48" xfId="0" applyFont="1" applyFill="1" applyBorder="1"/>
    <xf numFmtId="0" fontId="13" fillId="4" borderId="48" xfId="0" applyFont="1" applyFill="1" applyBorder="1"/>
    <xf numFmtId="44" fontId="13" fillId="4" borderId="48" xfId="1" applyFont="1" applyFill="1" applyBorder="1"/>
    <xf numFmtId="0" fontId="18" fillId="3" borderId="12" xfId="0" applyFont="1" applyFill="1" applyBorder="1"/>
    <xf numFmtId="0" fontId="18" fillId="3" borderId="7" xfId="2" applyNumberFormat="1" applyFont="1" applyFill="1" applyBorder="1"/>
    <xf numFmtId="9" fontId="18" fillId="3" borderId="7" xfId="2" applyFont="1" applyFill="1" applyBorder="1"/>
    <xf numFmtId="0" fontId="7" fillId="5" borderId="12" xfId="0" applyFont="1" applyFill="1" applyBorder="1" applyAlignment="1">
      <alignment wrapText="1"/>
    </xf>
    <xf numFmtId="44" fontId="18" fillId="3" borderId="7" xfId="2" applyNumberFormat="1" applyFont="1" applyFill="1" applyBorder="1"/>
    <xf numFmtId="10" fontId="7" fillId="5" borderId="44" xfId="0" applyNumberFormat="1" applyFont="1" applyFill="1" applyBorder="1"/>
    <xf numFmtId="164" fontId="7" fillId="5" borderId="44" xfId="0" applyNumberFormat="1" applyFont="1" applyFill="1" applyBorder="1"/>
    <xf numFmtId="9" fontId="7" fillId="5" borderId="44" xfId="0" applyNumberFormat="1" applyFont="1" applyFill="1" applyBorder="1"/>
    <xf numFmtId="44" fontId="7" fillId="5" borderId="44" xfId="0" applyNumberFormat="1" applyFont="1" applyFill="1" applyBorder="1"/>
    <xf numFmtId="0" fontId="13" fillId="0" borderId="2" xfId="0" applyFont="1" applyBorder="1" applyAlignment="1">
      <alignment horizontal="center"/>
    </xf>
    <xf numFmtId="0" fontId="13" fillId="0" borderId="34" xfId="0" applyFont="1" applyBorder="1"/>
    <xf numFmtId="0" fontId="13" fillId="0" borderId="2" xfId="0" applyFont="1" applyBorder="1"/>
    <xf numFmtId="44" fontId="7" fillId="8" borderId="0" xfId="1" applyFont="1" applyFill="1" applyBorder="1"/>
    <xf numFmtId="0" fontId="0" fillId="5" borderId="46" xfId="0" applyFill="1" applyBorder="1"/>
    <xf numFmtId="0" fontId="7" fillId="5" borderId="50" xfId="0" applyFont="1" applyFill="1" applyBorder="1"/>
    <xf numFmtId="0" fontId="0" fillId="5" borderId="50" xfId="0" applyFill="1" applyBorder="1"/>
    <xf numFmtId="0" fontId="0" fillId="0" borderId="49" xfId="0" applyBorder="1"/>
    <xf numFmtId="44" fontId="7" fillId="0" borderId="51" xfId="1" applyFont="1" applyFill="1" applyBorder="1"/>
    <xf numFmtId="44" fontId="7" fillId="8" borderId="52" xfId="1" applyFont="1" applyFill="1" applyBorder="1"/>
    <xf numFmtId="0" fontId="0" fillId="5" borderId="53" xfId="0" applyFill="1" applyBorder="1"/>
    <xf numFmtId="0" fontId="0" fillId="5" borderId="54" xfId="0" applyFill="1" applyBorder="1"/>
    <xf numFmtId="0" fontId="4" fillId="0" borderId="0" xfId="0" applyFont="1"/>
    <xf numFmtId="44" fontId="0" fillId="0" borderId="0" xfId="1" applyFont="1" applyFill="1"/>
    <xf numFmtId="0" fontId="7" fillId="11" borderId="0" xfId="0" applyFont="1" applyFill="1"/>
    <xf numFmtId="0" fontId="10" fillId="0" borderId="0" xfId="0" applyFont="1" applyAlignment="1">
      <alignment horizontal="center" vertical="center"/>
    </xf>
    <xf numFmtId="0" fontId="0" fillId="0" borderId="0" xfId="0" applyAlignment="1">
      <alignment wrapText="1"/>
    </xf>
    <xf numFmtId="9" fontId="7" fillId="0" borderId="0" xfId="0" applyNumberFormat="1" applyFont="1" applyAlignment="1">
      <alignment horizontal="center"/>
    </xf>
    <xf numFmtId="0" fontId="11" fillId="0" borderId="37" xfId="4" applyFont="1" applyBorder="1" applyAlignment="1">
      <alignment horizontal="center"/>
    </xf>
    <xf numFmtId="0" fontId="7" fillId="8" borderId="6" xfId="0" applyFont="1" applyFill="1" applyBorder="1" applyAlignment="1">
      <alignment horizontal="right"/>
    </xf>
    <xf numFmtId="0" fontId="7" fillId="8" borderId="0" xfId="0" applyFont="1" applyFill="1" applyAlignment="1">
      <alignment horizontal="right"/>
    </xf>
    <xf numFmtId="0" fontId="7" fillId="9" borderId="6" xfId="0" applyFont="1" applyFill="1" applyBorder="1" applyAlignment="1">
      <alignment horizontal="right"/>
    </xf>
    <xf numFmtId="0" fontId="7" fillId="9" borderId="0" xfId="0" applyFont="1" applyFill="1" applyAlignment="1">
      <alignment horizontal="right"/>
    </xf>
    <xf numFmtId="0" fontId="7" fillId="0" borderId="6" xfId="0" applyFont="1" applyBorder="1" applyAlignment="1">
      <alignment horizontal="right"/>
    </xf>
    <xf numFmtId="0" fontId="7" fillId="0" borderId="0" xfId="0" applyFont="1" applyAlignment="1">
      <alignment horizontal="right"/>
    </xf>
    <xf numFmtId="0" fontId="13" fillId="0" borderId="34" xfId="0" applyFont="1" applyBorder="1" applyAlignment="1">
      <alignment horizontal="left"/>
    </xf>
    <xf numFmtId="0" fontId="13" fillId="0" borderId="2" xfId="0" applyFont="1" applyBorder="1" applyAlignment="1">
      <alignment horizontal="left"/>
    </xf>
    <xf numFmtId="0" fontId="10" fillId="4" borderId="6" xfId="0" applyFont="1" applyFill="1" applyBorder="1" applyAlignment="1">
      <alignment horizontal="center" vertical="center"/>
    </xf>
    <xf numFmtId="0" fontId="10" fillId="4" borderId="0" xfId="0" applyFont="1" applyFill="1" applyAlignment="1">
      <alignment horizontal="center" vertical="center"/>
    </xf>
    <xf numFmtId="0" fontId="10" fillId="4" borderId="35" xfId="0" applyFont="1" applyFill="1" applyBorder="1" applyAlignment="1">
      <alignment horizontal="center" vertical="center"/>
    </xf>
    <xf numFmtId="0" fontId="10" fillId="4" borderId="36" xfId="0" applyFont="1" applyFill="1" applyBorder="1" applyAlignment="1">
      <alignment horizontal="center" vertical="center"/>
    </xf>
    <xf numFmtId="0" fontId="10" fillId="4" borderId="37" xfId="0" applyFont="1" applyFill="1" applyBorder="1" applyAlignment="1">
      <alignment horizontal="center" vertical="center"/>
    </xf>
    <xf numFmtId="0" fontId="10" fillId="4" borderId="38" xfId="0" applyFont="1" applyFill="1" applyBorder="1" applyAlignment="1">
      <alignment horizontal="center" vertical="center"/>
    </xf>
    <xf numFmtId="0" fontId="7" fillId="0" borderId="31" xfId="0" applyFont="1" applyBorder="1" applyAlignment="1">
      <alignment horizontal="right"/>
    </xf>
    <xf numFmtId="0" fontId="7" fillId="0" borderId="32" xfId="0" applyFont="1" applyBorder="1" applyAlignment="1">
      <alignment horizontal="right"/>
    </xf>
    <xf numFmtId="0" fontId="12" fillId="0" borderId="4" xfId="0" applyFont="1" applyBorder="1" applyAlignment="1">
      <alignment horizontal="center"/>
    </xf>
    <xf numFmtId="0" fontId="12" fillId="0" borderId="3" xfId="0" applyFont="1" applyBorder="1" applyAlignment="1">
      <alignment horizontal="center"/>
    </xf>
    <xf numFmtId="0" fontId="12" fillId="0" borderId="5" xfId="0" applyFont="1" applyBorder="1" applyAlignment="1">
      <alignment horizontal="center"/>
    </xf>
    <xf numFmtId="0" fontId="17" fillId="0" borderId="34" xfId="0" applyFont="1" applyBorder="1" applyAlignment="1">
      <alignment horizontal="left"/>
    </xf>
    <xf numFmtId="0" fontId="17" fillId="0" borderId="2" xfId="0" applyFont="1" applyBorder="1" applyAlignment="1">
      <alignment horizontal="left"/>
    </xf>
    <xf numFmtId="0" fontId="7" fillId="4" borderId="0" xfId="0" applyFont="1" applyFill="1" applyAlignment="1">
      <alignment horizontal="center" vertical="center"/>
    </xf>
    <xf numFmtId="0" fontId="7" fillId="4" borderId="35"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38" xfId="0" applyFont="1" applyFill="1" applyBorder="1" applyAlignment="1">
      <alignment horizontal="center" vertical="center"/>
    </xf>
    <xf numFmtId="0" fontId="7" fillId="9" borderId="25" xfId="0" applyFont="1" applyFill="1" applyBorder="1" applyAlignment="1">
      <alignment horizontal="center" wrapText="1"/>
    </xf>
    <xf numFmtId="0" fontId="7" fillId="9" borderId="26" xfId="0" applyFont="1" applyFill="1" applyBorder="1" applyAlignment="1">
      <alignment horizontal="center" wrapText="1"/>
    </xf>
    <xf numFmtId="0" fontId="9" fillId="0" borderId="17" xfId="0" applyFont="1" applyBorder="1" applyAlignment="1">
      <alignment horizontal="center"/>
    </xf>
    <xf numFmtId="0" fontId="9" fillId="0" borderId="18" xfId="0" applyFont="1" applyBorder="1" applyAlignment="1">
      <alignment horizontal="center"/>
    </xf>
    <xf numFmtId="0" fontId="7" fillId="0" borderId="15" xfId="0" applyFont="1" applyBorder="1" applyAlignment="1">
      <alignment horizontal="center" wrapText="1"/>
    </xf>
    <xf numFmtId="0" fontId="7" fillId="0" borderId="19" xfId="0" applyFont="1" applyBorder="1" applyAlignment="1">
      <alignment horizontal="center" wrapText="1"/>
    </xf>
    <xf numFmtId="0" fontId="7" fillId="7" borderId="16" xfId="0" applyFont="1" applyFill="1" applyBorder="1" applyAlignment="1">
      <alignment horizontal="center"/>
    </xf>
    <xf numFmtId="0" fontId="7" fillId="7" borderId="13" xfId="0" applyFont="1" applyFill="1" applyBorder="1" applyAlignment="1">
      <alignment horizontal="center"/>
    </xf>
    <xf numFmtId="0" fontId="7" fillId="8" borderId="13" xfId="0" applyFont="1" applyFill="1" applyBorder="1" applyAlignment="1">
      <alignment horizontal="center"/>
    </xf>
    <xf numFmtId="0" fontId="7" fillId="8" borderId="14" xfId="0" applyFont="1" applyFill="1" applyBorder="1" applyAlignment="1">
      <alignment horizontal="center"/>
    </xf>
    <xf numFmtId="0" fontId="7" fillId="8" borderId="27" xfId="0" applyFont="1" applyFill="1" applyBorder="1" applyAlignment="1">
      <alignment horizontal="center" wrapText="1"/>
    </xf>
    <xf numFmtId="0" fontId="7" fillId="8" borderId="15" xfId="0" applyFont="1" applyFill="1" applyBorder="1" applyAlignment="1">
      <alignment horizontal="center" wrapText="1"/>
    </xf>
    <xf numFmtId="0" fontId="0" fillId="0" borderId="0" xfId="0" applyAlignment="1">
      <alignment horizontal="center"/>
    </xf>
    <xf numFmtId="0" fontId="7" fillId="0" borderId="0" xfId="0" applyFont="1" applyAlignment="1">
      <alignment horizontal="left" vertical="top" wrapText="1"/>
    </xf>
    <xf numFmtId="0" fontId="7" fillId="0" borderId="0" xfId="0" applyFont="1" applyAlignment="1">
      <alignment horizontal="center"/>
    </xf>
    <xf numFmtId="0" fontId="10" fillId="0" borderId="0" xfId="0" applyFont="1" applyAlignment="1">
      <alignment horizontal="left"/>
    </xf>
    <xf numFmtId="0" fontId="7" fillId="0" borderId="0" xfId="0" applyFont="1" applyAlignment="1">
      <alignment horizontal="left"/>
    </xf>
    <xf numFmtId="0" fontId="12" fillId="5" borderId="6" xfId="0" applyFont="1" applyFill="1" applyBorder="1" applyAlignment="1">
      <alignment horizontal="center"/>
    </xf>
    <xf numFmtId="0" fontId="12" fillId="5" borderId="0" xfId="0" applyFont="1" applyFill="1" applyBorder="1" applyAlignment="1">
      <alignment horizontal="center"/>
    </xf>
    <xf numFmtId="0" fontId="12" fillId="5" borderId="7" xfId="0" applyFont="1" applyFill="1" applyBorder="1" applyAlignment="1">
      <alignment horizontal="center"/>
    </xf>
    <xf numFmtId="0" fontId="19" fillId="5" borderId="8" xfId="0" applyFont="1" applyFill="1" applyBorder="1" applyAlignment="1">
      <alignment horizontal="right"/>
    </xf>
    <xf numFmtId="0" fontId="19" fillId="5" borderId="9" xfId="0" applyFont="1" applyFill="1" applyBorder="1" applyAlignment="1">
      <alignment horizontal="right"/>
    </xf>
    <xf numFmtId="0" fontId="7" fillId="5" borderId="9" xfId="0" applyFont="1" applyFill="1" applyBorder="1"/>
    <xf numFmtId="44" fontId="7" fillId="5" borderId="9" xfId="1" applyFont="1" applyFill="1" applyBorder="1"/>
    <xf numFmtId="0" fontId="0" fillId="5" borderId="9" xfId="0" applyFill="1" applyBorder="1"/>
    <xf numFmtId="0" fontId="7" fillId="5" borderId="10" xfId="0" applyFont="1" applyFill="1" applyBorder="1"/>
    <xf numFmtId="0" fontId="0" fillId="5" borderId="0" xfId="0" applyFill="1" applyAlignment="1">
      <alignment horizontal="center"/>
    </xf>
    <xf numFmtId="0" fontId="6" fillId="5" borderId="0" xfId="3" applyFont="1" applyFill="1" applyBorder="1" applyAlignment="1">
      <alignment horizontal="center"/>
    </xf>
    <xf numFmtId="0" fontId="5" fillId="5" borderId="0" xfId="3" applyFont="1" applyFill="1" applyBorder="1" applyAlignment="1">
      <alignment horizontal="center"/>
    </xf>
    <xf numFmtId="0" fontId="6" fillId="5" borderId="0" xfId="3" applyFont="1" applyFill="1" applyAlignment="1">
      <alignment horizontal="center"/>
    </xf>
    <xf numFmtId="0" fontId="6" fillId="5" borderId="0" xfId="3" applyFont="1" applyFill="1" applyAlignment="1">
      <alignment horizontal="center"/>
    </xf>
    <xf numFmtId="0" fontId="0" fillId="0" borderId="0" xfId="0" applyFill="1" applyAlignment="1">
      <alignment horizontal="center"/>
    </xf>
  </cellXfs>
  <cellStyles count="6">
    <cellStyle name="40% - Accent1" xfId="5" builtinId="31"/>
    <cellStyle name="Currency" xfId="1" builtinId="4"/>
    <cellStyle name="Heading 1" xfId="4" builtinId="16"/>
    <cellStyle name="Normal" xfId="0" builtinId="0"/>
    <cellStyle name="Percent" xfId="2" builtinId="5"/>
    <cellStyle name="Title" xfId="3" builtinId="15"/>
  </cellStyles>
  <dxfs count="1">
    <dxf>
      <font>
        <color rgb="FF9C0006"/>
      </font>
      <fill>
        <patternFill>
          <bgColor rgb="FFFFC7CE"/>
        </patternFill>
      </fill>
    </dxf>
  </dxfs>
  <tableStyles count="0" defaultTableStyle="TableStyleMedium2" defaultPivotStyle="PivotStyleLight16"/>
  <colors>
    <mruColors>
      <color rgb="FFF4BB94"/>
      <color rgb="FFED9355"/>
      <color rgb="FFE872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695836</xdr:colOff>
      <xdr:row>0</xdr:row>
      <xdr:rowOff>288720</xdr:rowOff>
    </xdr:from>
    <xdr:to>
      <xdr:col>5</xdr:col>
      <xdr:colOff>47930</xdr:colOff>
      <xdr:row>0</xdr:row>
      <xdr:rowOff>917253</xdr:rowOff>
    </xdr:to>
    <xdr:pic>
      <xdr:nvPicPr>
        <xdr:cNvPr id="2" name="Picture 1">
          <a:extLst>
            <a:ext uri="{FF2B5EF4-FFF2-40B4-BE49-F238E27FC236}">
              <a16:creationId xmlns:a16="http://schemas.microsoft.com/office/drawing/2014/main" id="{AE5B69CA-D5A7-45D9-1D07-5C39C5D0381C}"/>
            </a:ext>
          </a:extLst>
        </xdr:cNvPr>
        <xdr:cNvPicPr>
          <a:picLocks noChangeAspect="1"/>
        </xdr:cNvPicPr>
      </xdr:nvPicPr>
      <xdr:blipFill>
        <a:blip xmlns:r="http://schemas.openxmlformats.org/officeDocument/2006/relationships" r:embed="rId1"/>
        <a:stretch>
          <a:fillRect/>
        </a:stretch>
      </xdr:blipFill>
      <xdr:spPr>
        <a:xfrm>
          <a:off x="4705554" y="288720"/>
          <a:ext cx="1952931" cy="628533"/>
        </a:xfrm>
        <a:prstGeom prst="rect">
          <a:avLst/>
        </a:prstGeom>
      </xdr:spPr>
    </xdr:pic>
    <xdr:clientData/>
  </xdr:twoCellAnchor>
  <xdr:twoCellAnchor editAs="oneCell">
    <xdr:from>
      <xdr:col>1</xdr:col>
      <xdr:colOff>1431414</xdr:colOff>
      <xdr:row>0</xdr:row>
      <xdr:rowOff>19871</xdr:rowOff>
    </xdr:from>
    <xdr:to>
      <xdr:col>3</xdr:col>
      <xdr:colOff>265677</xdr:colOff>
      <xdr:row>0</xdr:row>
      <xdr:rowOff>923261</xdr:rowOff>
    </xdr:to>
    <xdr:pic>
      <xdr:nvPicPr>
        <xdr:cNvPr id="8" name="Picture 7">
          <a:extLst>
            <a:ext uri="{FF2B5EF4-FFF2-40B4-BE49-F238E27FC236}">
              <a16:creationId xmlns:a16="http://schemas.microsoft.com/office/drawing/2014/main" id="{99F36DA0-0657-5E9B-B639-1DDAE0A731C2}"/>
            </a:ext>
          </a:extLst>
        </xdr:cNvPr>
        <xdr:cNvPicPr>
          <a:picLocks noChangeAspect="1"/>
        </xdr:cNvPicPr>
      </xdr:nvPicPr>
      <xdr:blipFill rotWithShape="1">
        <a:blip xmlns:r="http://schemas.openxmlformats.org/officeDocument/2006/relationships" r:embed="rId2"/>
        <a:srcRect t="28940" b="29593"/>
        <a:stretch>
          <a:fillRect/>
        </a:stretch>
      </xdr:blipFill>
      <xdr:spPr>
        <a:xfrm>
          <a:off x="2038249" y="19871"/>
          <a:ext cx="2237146" cy="903390"/>
        </a:xfrm>
        <a:prstGeom prst="rect">
          <a:avLst/>
        </a:prstGeom>
      </xdr:spPr>
    </xdr:pic>
    <xdr:clientData/>
  </xdr:twoCellAnchor>
  <xdr:twoCellAnchor>
    <xdr:from>
      <xdr:col>3</xdr:col>
      <xdr:colOff>465394</xdr:colOff>
      <xdr:row>0</xdr:row>
      <xdr:rowOff>299575</xdr:rowOff>
    </xdr:from>
    <xdr:to>
      <xdr:col>3</xdr:col>
      <xdr:colOff>465394</xdr:colOff>
      <xdr:row>0</xdr:row>
      <xdr:rowOff>952499</xdr:rowOff>
    </xdr:to>
    <xdr:cxnSp macro="">
      <xdr:nvCxnSpPr>
        <xdr:cNvPr id="10" name="Straight Connector 9">
          <a:extLst>
            <a:ext uri="{FF2B5EF4-FFF2-40B4-BE49-F238E27FC236}">
              <a16:creationId xmlns:a16="http://schemas.microsoft.com/office/drawing/2014/main" id="{5A143B53-4842-C56C-B93E-702A8B2CCCDF}"/>
            </a:ext>
          </a:extLst>
        </xdr:cNvPr>
        <xdr:cNvCxnSpPr/>
      </xdr:nvCxnSpPr>
      <xdr:spPr>
        <a:xfrm>
          <a:off x="4475112" y="299575"/>
          <a:ext cx="0" cy="652924"/>
        </a:xfrm>
        <a:prstGeom prst="line">
          <a:avLst/>
        </a:prstGeom>
        <a:ln w="28575"/>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476555</xdr:colOff>
      <xdr:row>0</xdr:row>
      <xdr:rowOff>249799</xdr:rowOff>
    </xdr:from>
    <xdr:to>
      <xdr:col>6</xdr:col>
      <xdr:colOff>412570</xdr:colOff>
      <xdr:row>1</xdr:row>
      <xdr:rowOff>85725</xdr:rowOff>
    </xdr:to>
    <xdr:pic>
      <xdr:nvPicPr>
        <xdr:cNvPr id="13" name="Picture 12">
          <a:extLst>
            <a:ext uri="{FF2B5EF4-FFF2-40B4-BE49-F238E27FC236}">
              <a16:creationId xmlns:a16="http://schemas.microsoft.com/office/drawing/2014/main" id="{77E0CF8E-6C27-4402-86CA-A4E48373B864}"/>
            </a:ext>
          </a:extLst>
        </xdr:cNvPr>
        <xdr:cNvPicPr>
          <a:picLocks noChangeAspect="1"/>
        </xdr:cNvPicPr>
      </xdr:nvPicPr>
      <xdr:blipFill>
        <a:blip xmlns:r="http://schemas.openxmlformats.org/officeDocument/2006/relationships" r:embed="rId1"/>
        <a:stretch>
          <a:fillRect/>
        </a:stretch>
      </xdr:blipFill>
      <xdr:spPr>
        <a:xfrm>
          <a:off x="4191305" y="249799"/>
          <a:ext cx="1542565" cy="489976"/>
        </a:xfrm>
        <a:prstGeom prst="rect">
          <a:avLst/>
        </a:prstGeom>
      </xdr:spPr>
    </xdr:pic>
    <xdr:clientData/>
  </xdr:twoCellAnchor>
  <xdr:twoCellAnchor editAs="oneCell">
    <xdr:from>
      <xdr:col>2</xdr:col>
      <xdr:colOff>158751</xdr:colOff>
      <xdr:row>0</xdr:row>
      <xdr:rowOff>63501</xdr:rowOff>
    </xdr:from>
    <xdr:to>
      <xdr:col>4</xdr:col>
      <xdr:colOff>207516</xdr:colOff>
      <xdr:row>1</xdr:row>
      <xdr:rowOff>25401</xdr:rowOff>
    </xdr:to>
    <xdr:pic>
      <xdr:nvPicPr>
        <xdr:cNvPr id="14" name="Picture 13">
          <a:extLst>
            <a:ext uri="{FF2B5EF4-FFF2-40B4-BE49-F238E27FC236}">
              <a16:creationId xmlns:a16="http://schemas.microsoft.com/office/drawing/2014/main" id="{B9E42FE6-54F9-4F90-8B56-9BBE2D446529}"/>
            </a:ext>
          </a:extLst>
        </xdr:cNvPr>
        <xdr:cNvPicPr>
          <a:picLocks noChangeAspect="1"/>
        </xdr:cNvPicPr>
      </xdr:nvPicPr>
      <xdr:blipFill rotWithShape="1">
        <a:blip xmlns:r="http://schemas.openxmlformats.org/officeDocument/2006/relationships" r:embed="rId2"/>
        <a:srcRect t="28940" b="29593"/>
        <a:stretch>
          <a:fillRect/>
        </a:stretch>
      </xdr:blipFill>
      <xdr:spPr>
        <a:xfrm>
          <a:off x="2387601" y="63501"/>
          <a:ext cx="1534665" cy="622300"/>
        </a:xfrm>
        <a:prstGeom prst="rect">
          <a:avLst/>
        </a:prstGeom>
      </xdr:spPr>
    </xdr:pic>
    <xdr:clientData/>
  </xdr:twoCellAnchor>
  <xdr:twoCellAnchor>
    <xdr:from>
      <xdr:col>4</xdr:col>
      <xdr:colOff>306438</xdr:colOff>
      <xdr:row>0</xdr:row>
      <xdr:rowOff>266700</xdr:rowOff>
    </xdr:from>
    <xdr:to>
      <xdr:col>4</xdr:col>
      <xdr:colOff>306438</xdr:colOff>
      <xdr:row>1</xdr:row>
      <xdr:rowOff>47625</xdr:rowOff>
    </xdr:to>
    <xdr:cxnSp macro="">
      <xdr:nvCxnSpPr>
        <xdr:cNvPr id="15" name="Straight Connector 14">
          <a:extLst>
            <a:ext uri="{FF2B5EF4-FFF2-40B4-BE49-F238E27FC236}">
              <a16:creationId xmlns:a16="http://schemas.microsoft.com/office/drawing/2014/main" id="{08285BF0-0F27-483E-8909-8868131154E7}"/>
            </a:ext>
          </a:extLst>
        </xdr:cNvPr>
        <xdr:cNvCxnSpPr/>
      </xdr:nvCxnSpPr>
      <xdr:spPr>
        <a:xfrm>
          <a:off x="4021188" y="266700"/>
          <a:ext cx="0" cy="438150"/>
        </a:xfrm>
        <a:prstGeom prst="line">
          <a:avLst/>
        </a:prstGeom>
        <a:ln w="28575"/>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2378379</xdr:colOff>
      <xdr:row>0</xdr:row>
      <xdr:rowOff>227573</xdr:rowOff>
    </xdr:from>
    <xdr:to>
      <xdr:col>1</xdr:col>
      <xdr:colOff>3924119</xdr:colOff>
      <xdr:row>0</xdr:row>
      <xdr:rowOff>714374</xdr:rowOff>
    </xdr:to>
    <xdr:pic>
      <xdr:nvPicPr>
        <xdr:cNvPr id="11" name="Picture 10">
          <a:extLst>
            <a:ext uri="{FF2B5EF4-FFF2-40B4-BE49-F238E27FC236}">
              <a16:creationId xmlns:a16="http://schemas.microsoft.com/office/drawing/2014/main" id="{86BC1CC0-6EEA-437B-ADBA-2841E7BCABB4}"/>
            </a:ext>
          </a:extLst>
        </xdr:cNvPr>
        <xdr:cNvPicPr>
          <a:picLocks noChangeAspect="1"/>
        </xdr:cNvPicPr>
      </xdr:nvPicPr>
      <xdr:blipFill>
        <a:blip xmlns:r="http://schemas.openxmlformats.org/officeDocument/2006/relationships" r:embed="rId1"/>
        <a:stretch>
          <a:fillRect/>
        </a:stretch>
      </xdr:blipFill>
      <xdr:spPr>
        <a:xfrm>
          <a:off x="4378629" y="227573"/>
          <a:ext cx="1545740" cy="489976"/>
        </a:xfrm>
        <a:prstGeom prst="rect">
          <a:avLst/>
        </a:prstGeom>
      </xdr:spPr>
    </xdr:pic>
    <xdr:clientData/>
  </xdr:twoCellAnchor>
  <xdr:twoCellAnchor editAs="oneCell">
    <xdr:from>
      <xdr:col>1</xdr:col>
      <xdr:colOff>581025</xdr:colOff>
      <xdr:row>0</xdr:row>
      <xdr:rowOff>47625</xdr:rowOff>
    </xdr:from>
    <xdr:to>
      <xdr:col>1</xdr:col>
      <xdr:colOff>2115690</xdr:colOff>
      <xdr:row>0</xdr:row>
      <xdr:rowOff>663575</xdr:rowOff>
    </xdr:to>
    <xdr:pic>
      <xdr:nvPicPr>
        <xdr:cNvPr id="12" name="Picture 11">
          <a:extLst>
            <a:ext uri="{FF2B5EF4-FFF2-40B4-BE49-F238E27FC236}">
              <a16:creationId xmlns:a16="http://schemas.microsoft.com/office/drawing/2014/main" id="{73AEF2E9-4828-44A6-B757-AAAE7C9CB9CD}"/>
            </a:ext>
          </a:extLst>
        </xdr:cNvPr>
        <xdr:cNvPicPr>
          <a:picLocks noChangeAspect="1"/>
        </xdr:cNvPicPr>
      </xdr:nvPicPr>
      <xdr:blipFill rotWithShape="1">
        <a:blip xmlns:r="http://schemas.openxmlformats.org/officeDocument/2006/relationships" r:embed="rId2"/>
        <a:srcRect t="28940" b="29593"/>
        <a:stretch>
          <a:fillRect/>
        </a:stretch>
      </xdr:blipFill>
      <xdr:spPr>
        <a:xfrm>
          <a:off x="2581275" y="47625"/>
          <a:ext cx="1534665" cy="615950"/>
        </a:xfrm>
        <a:prstGeom prst="rect">
          <a:avLst/>
        </a:prstGeom>
      </xdr:spPr>
    </xdr:pic>
    <xdr:clientData/>
  </xdr:twoCellAnchor>
  <xdr:twoCellAnchor>
    <xdr:from>
      <xdr:col>1</xdr:col>
      <xdr:colOff>2208262</xdr:colOff>
      <xdr:row>0</xdr:row>
      <xdr:rowOff>250824</xdr:rowOff>
    </xdr:from>
    <xdr:to>
      <xdr:col>1</xdr:col>
      <xdr:colOff>2208262</xdr:colOff>
      <xdr:row>0</xdr:row>
      <xdr:rowOff>685799</xdr:rowOff>
    </xdr:to>
    <xdr:cxnSp macro="">
      <xdr:nvCxnSpPr>
        <xdr:cNvPr id="13" name="Straight Connector 12">
          <a:extLst>
            <a:ext uri="{FF2B5EF4-FFF2-40B4-BE49-F238E27FC236}">
              <a16:creationId xmlns:a16="http://schemas.microsoft.com/office/drawing/2014/main" id="{75EFFFA8-DBB2-4D71-9760-57BF670503F8}"/>
            </a:ext>
          </a:extLst>
        </xdr:cNvPr>
        <xdr:cNvCxnSpPr/>
      </xdr:nvCxnSpPr>
      <xdr:spPr>
        <a:xfrm>
          <a:off x="4208512" y="250824"/>
          <a:ext cx="0" cy="434975"/>
        </a:xfrm>
        <a:prstGeom prst="line">
          <a:avLst/>
        </a:prstGeom>
        <a:ln w="28575"/>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2152954</xdr:colOff>
      <xdr:row>0</xdr:row>
      <xdr:rowOff>208523</xdr:rowOff>
    </xdr:from>
    <xdr:to>
      <xdr:col>1</xdr:col>
      <xdr:colOff>3695519</xdr:colOff>
      <xdr:row>0</xdr:row>
      <xdr:rowOff>695324</xdr:rowOff>
    </xdr:to>
    <xdr:pic>
      <xdr:nvPicPr>
        <xdr:cNvPr id="2" name="Picture 1">
          <a:extLst>
            <a:ext uri="{FF2B5EF4-FFF2-40B4-BE49-F238E27FC236}">
              <a16:creationId xmlns:a16="http://schemas.microsoft.com/office/drawing/2014/main" id="{FCE667AB-123F-4780-9235-D10A0718D4BA}"/>
            </a:ext>
          </a:extLst>
        </xdr:cNvPr>
        <xdr:cNvPicPr>
          <a:picLocks noChangeAspect="1"/>
        </xdr:cNvPicPr>
      </xdr:nvPicPr>
      <xdr:blipFill>
        <a:blip xmlns:r="http://schemas.openxmlformats.org/officeDocument/2006/relationships" r:embed="rId1"/>
        <a:stretch>
          <a:fillRect/>
        </a:stretch>
      </xdr:blipFill>
      <xdr:spPr>
        <a:xfrm>
          <a:off x="3743629" y="208523"/>
          <a:ext cx="1542565" cy="489976"/>
        </a:xfrm>
        <a:prstGeom prst="rect">
          <a:avLst/>
        </a:prstGeom>
      </xdr:spPr>
    </xdr:pic>
    <xdr:clientData/>
  </xdr:twoCellAnchor>
  <xdr:twoCellAnchor editAs="oneCell">
    <xdr:from>
      <xdr:col>1</xdr:col>
      <xdr:colOff>352425</xdr:colOff>
      <xdr:row>0</xdr:row>
      <xdr:rowOff>28575</xdr:rowOff>
    </xdr:from>
    <xdr:to>
      <xdr:col>1</xdr:col>
      <xdr:colOff>1887090</xdr:colOff>
      <xdr:row>0</xdr:row>
      <xdr:rowOff>644525</xdr:rowOff>
    </xdr:to>
    <xdr:pic>
      <xdr:nvPicPr>
        <xdr:cNvPr id="3" name="Picture 2">
          <a:extLst>
            <a:ext uri="{FF2B5EF4-FFF2-40B4-BE49-F238E27FC236}">
              <a16:creationId xmlns:a16="http://schemas.microsoft.com/office/drawing/2014/main" id="{1B285EDF-BF9B-497C-8E72-E81A5227BD22}"/>
            </a:ext>
          </a:extLst>
        </xdr:cNvPr>
        <xdr:cNvPicPr>
          <a:picLocks noChangeAspect="1"/>
        </xdr:cNvPicPr>
      </xdr:nvPicPr>
      <xdr:blipFill rotWithShape="1">
        <a:blip xmlns:r="http://schemas.openxmlformats.org/officeDocument/2006/relationships" r:embed="rId2"/>
        <a:srcRect t="28940" b="29593"/>
        <a:stretch>
          <a:fillRect/>
        </a:stretch>
      </xdr:blipFill>
      <xdr:spPr>
        <a:xfrm>
          <a:off x="1943100" y="28575"/>
          <a:ext cx="1534665" cy="615950"/>
        </a:xfrm>
        <a:prstGeom prst="rect">
          <a:avLst/>
        </a:prstGeom>
      </xdr:spPr>
    </xdr:pic>
    <xdr:clientData/>
  </xdr:twoCellAnchor>
  <xdr:twoCellAnchor>
    <xdr:from>
      <xdr:col>1</xdr:col>
      <xdr:colOff>1982837</xdr:colOff>
      <xdr:row>0</xdr:row>
      <xdr:rowOff>231774</xdr:rowOff>
    </xdr:from>
    <xdr:to>
      <xdr:col>1</xdr:col>
      <xdr:colOff>1982837</xdr:colOff>
      <xdr:row>0</xdr:row>
      <xdr:rowOff>666749</xdr:rowOff>
    </xdr:to>
    <xdr:cxnSp macro="">
      <xdr:nvCxnSpPr>
        <xdr:cNvPr id="4" name="Straight Connector 3">
          <a:extLst>
            <a:ext uri="{FF2B5EF4-FFF2-40B4-BE49-F238E27FC236}">
              <a16:creationId xmlns:a16="http://schemas.microsoft.com/office/drawing/2014/main" id="{FF289669-3436-4B82-A58C-DEDB71FD07AF}"/>
            </a:ext>
          </a:extLst>
        </xdr:cNvPr>
        <xdr:cNvCxnSpPr/>
      </xdr:nvCxnSpPr>
      <xdr:spPr>
        <a:xfrm>
          <a:off x="3573512" y="231774"/>
          <a:ext cx="0" cy="434975"/>
        </a:xfrm>
        <a:prstGeom prst="line">
          <a:avLst/>
        </a:prstGeom>
        <a:ln w="28575"/>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02281-6BD3-4637-B5A5-1594C8ABE1EC}">
  <sheetPr>
    <tabColor rgb="FFE87222"/>
  </sheetPr>
  <dimension ref="B1:I210"/>
  <sheetViews>
    <sheetView tabSelected="1" zoomScale="124" zoomScaleNormal="124" workbookViewId="0">
      <selection activeCell="I8" sqref="I8"/>
    </sheetView>
  </sheetViews>
  <sheetFormatPr defaultRowHeight="14.5" x14ac:dyDescent="0.35"/>
  <cols>
    <col min="2" max="2" width="22.08984375" bestFit="1" customWidth="1"/>
    <col min="3" max="4" width="26.54296875" bestFit="1" customWidth="1"/>
    <col min="5" max="5" width="10.6328125" style="1" customWidth="1"/>
    <col min="6" max="6" width="12.36328125" bestFit="1" customWidth="1"/>
    <col min="7" max="7" width="10.90625" customWidth="1"/>
  </cols>
  <sheetData>
    <row r="1" spans="2:7" ht="83" customHeight="1" x14ac:dyDescent="0.55000000000000004">
      <c r="B1" s="118"/>
      <c r="C1" s="119"/>
      <c r="D1" s="119"/>
      <c r="E1" s="119"/>
      <c r="F1" s="119"/>
      <c r="G1" s="120"/>
    </row>
    <row r="2" spans="2:7" ht="29.5" customHeight="1" x14ac:dyDescent="0.55000000000000004">
      <c r="B2" s="145" t="s">
        <v>26</v>
      </c>
      <c r="C2" s="146"/>
      <c r="D2" s="146"/>
      <c r="E2" s="146"/>
      <c r="F2" s="146"/>
      <c r="G2" s="147"/>
    </row>
    <row r="3" spans="2:7" ht="16.5" thickBot="1" x14ac:dyDescent="0.45">
      <c r="B3" s="148" t="s">
        <v>0</v>
      </c>
      <c r="C3" s="149"/>
      <c r="D3" s="150"/>
      <c r="E3" s="151"/>
      <c r="F3" s="152"/>
      <c r="G3" s="153"/>
    </row>
    <row r="4" spans="2:7" x14ac:dyDescent="0.35">
      <c r="B4" s="9"/>
      <c r="C4" s="3"/>
      <c r="D4" s="3"/>
      <c r="E4" s="8"/>
      <c r="F4" s="15"/>
      <c r="G4" s="16"/>
    </row>
    <row r="5" spans="2:7" x14ac:dyDescent="0.35">
      <c r="B5" s="110" t="s">
        <v>1</v>
      </c>
      <c r="C5" s="123"/>
      <c r="D5" s="123"/>
      <c r="E5" s="124"/>
      <c r="F5" s="17"/>
      <c r="G5" s="12"/>
    </row>
    <row r="6" spans="2:7" ht="15" thickBot="1" x14ac:dyDescent="0.4">
      <c r="B6" s="125"/>
      <c r="C6" s="126"/>
      <c r="D6" s="126"/>
      <c r="E6" s="127"/>
      <c r="F6" s="17"/>
      <c r="G6" s="12"/>
    </row>
    <row r="7" spans="2:7" x14ac:dyDescent="0.35">
      <c r="B7" s="121" t="s">
        <v>2</v>
      </c>
      <c r="C7" s="122"/>
      <c r="D7" s="56" t="s">
        <v>3</v>
      </c>
      <c r="E7" s="57"/>
      <c r="F7" s="18"/>
      <c r="G7" s="11"/>
    </row>
    <row r="8" spans="2:7" x14ac:dyDescent="0.35">
      <c r="B8" s="116" t="s">
        <v>4</v>
      </c>
      <c r="C8" s="117"/>
      <c r="D8" s="54"/>
      <c r="E8" s="55"/>
      <c r="F8" s="18"/>
      <c r="G8" s="11"/>
    </row>
    <row r="9" spans="2:7" x14ac:dyDescent="0.35">
      <c r="B9" s="104" t="s">
        <v>5</v>
      </c>
      <c r="C9" s="105"/>
      <c r="D9" s="32"/>
      <c r="E9" s="8"/>
      <c r="F9" s="18"/>
      <c r="G9" s="11"/>
    </row>
    <row r="10" spans="2:7" x14ac:dyDescent="0.35">
      <c r="B10" s="106" t="s">
        <v>6</v>
      </c>
      <c r="C10" s="107"/>
      <c r="D10" s="3"/>
      <c r="E10" s="8"/>
      <c r="F10" s="18"/>
      <c r="G10" s="11"/>
    </row>
    <row r="11" spans="2:7" x14ac:dyDescent="0.35">
      <c r="B11" s="104" t="s">
        <v>7</v>
      </c>
      <c r="C11" s="105"/>
      <c r="D11" s="32"/>
      <c r="E11" s="8"/>
      <c r="F11" s="18"/>
      <c r="G11" s="11"/>
    </row>
    <row r="12" spans="2:7" x14ac:dyDescent="0.35">
      <c r="B12" s="106" t="s">
        <v>8</v>
      </c>
      <c r="C12" s="107"/>
      <c r="D12" s="3"/>
      <c r="E12" s="8"/>
      <c r="F12" s="18"/>
      <c r="G12" s="11"/>
    </row>
    <row r="13" spans="2:7" x14ac:dyDescent="0.35">
      <c r="B13" s="104" t="s">
        <v>9</v>
      </c>
      <c r="C13" s="105"/>
      <c r="D13" s="32"/>
      <c r="E13" s="8"/>
      <c r="F13" s="18"/>
      <c r="G13" s="11"/>
    </row>
    <row r="14" spans="2:7" x14ac:dyDescent="0.35">
      <c r="B14" s="106" t="s">
        <v>10</v>
      </c>
      <c r="C14" s="107"/>
      <c r="D14" s="3"/>
      <c r="E14" s="8"/>
      <c r="F14" s="18"/>
      <c r="G14" s="11"/>
    </row>
    <row r="15" spans="2:7" x14ac:dyDescent="0.35">
      <c r="B15" s="104" t="s">
        <v>11</v>
      </c>
      <c r="C15" s="105"/>
      <c r="D15" s="32"/>
      <c r="E15" s="8"/>
      <c r="F15" s="18"/>
      <c r="G15" s="11"/>
    </row>
    <row r="16" spans="2:7" x14ac:dyDescent="0.35">
      <c r="B16" s="106" t="s">
        <v>12</v>
      </c>
      <c r="C16" s="107"/>
      <c r="D16" s="3"/>
      <c r="E16" s="8"/>
      <c r="F16" s="18"/>
      <c r="G16" s="11"/>
    </row>
    <row r="17" spans="2:7" ht="15" thickBot="1" x14ac:dyDescent="0.4">
      <c r="B17" s="9"/>
      <c r="C17" s="3"/>
      <c r="D17" s="58" t="s">
        <v>170</v>
      </c>
      <c r="E17" s="59">
        <f>SUM(D8:D16)</f>
        <v>0</v>
      </c>
      <c r="F17" s="18"/>
      <c r="G17" s="11"/>
    </row>
    <row r="18" spans="2:7" ht="15" thickTop="1" x14ac:dyDescent="0.35">
      <c r="B18" s="9"/>
      <c r="C18" s="3"/>
      <c r="D18" s="3"/>
      <c r="E18" s="8"/>
      <c r="F18" s="18"/>
      <c r="G18" s="11"/>
    </row>
    <row r="19" spans="2:7" x14ac:dyDescent="0.35">
      <c r="B19" s="110" t="s">
        <v>13</v>
      </c>
      <c r="C19" s="111"/>
      <c r="D19" s="111"/>
      <c r="E19" s="112"/>
      <c r="F19" s="18"/>
      <c r="G19" s="11"/>
    </row>
    <row r="20" spans="2:7" ht="15" thickBot="1" x14ac:dyDescent="0.4">
      <c r="B20" s="113"/>
      <c r="C20" s="114"/>
      <c r="D20" s="114"/>
      <c r="E20" s="115"/>
      <c r="F20" s="18"/>
      <c r="G20" s="11"/>
    </row>
    <row r="21" spans="2:7" x14ac:dyDescent="0.35">
      <c r="B21" s="9"/>
      <c r="C21" s="3"/>
      <c r="D21" s="3"/>
      <c r="E21" s="8"/>
      <c r="F21" s="18"/>
      <c r="G21" s="11"/>
    </row>
    <row r="22" spans="2:7" x14ac:dyDescent="0.35">
      <c r="B22" s="108" t="s">
        <v>17</v>
      </c>
      <c r="C22" s="109"/>
      <c r="D22" s="83" t="s">
        <v>3</v>
      </c>
      <c r="E22" s="8"/>
      <c r="F22" s="18"/>
      <c r="G22" s="11"/>
    </row>
    <row r="23" spans="2:7" x14ac:dyDescent="0.35">
      <c r="B23" s="106" t="s">
        <v>19</v>
      </c>
      <c r="C23" s="107"/>
      <c r="D23" s="3"/>
      <c r="E23" s="8"/>
      <c r="F23" s="74" t="s">
        <v>14</v>
      </c>
      <c r="G23" s="13">
        <v>0.1</v>
      </c>
    </row>
    <row r="24" spans="2:7" x14ac:dyDescent="0.35">
      <c r="B24" s="104" t="s">
        <v>18</v>
      </c>
      <c r="C24" s="105"/>
      <c r="D24" s="32"/>
      <c r="E24" s="8"/>
      <c r="F24" s="74" t="s">
        <v>15</v>
      </c>
      <c r="G24" s="76" t="e">
        <f>(E26/E17)</f>
        <v>#DIV/0!</v>
      </c>
    </row>
    <row r="25" spans="2:7" ht="15" thickBot="1" x14ac:dyDescent="0.4">
      <c r="B25" s="106" t="s">
        <v>16</v>
      </c>
      <c r="C25" s="107"/>
      <c r="D25" s="3"/>
      <c r="E25" s="8"/>
      <c r="F25" s="65" t="s">
        <v>25</v>
      </c>
      <c r="G25" s="79" t="e">
        <f>G24-G23</f>
        <v>#DIV/0!</v>
      </c>
    </row>
    <row r="26" spans="2:7" ht="15.5" thickTop="1" thickBot="1" x14ac:dyDescent="0.4">
      <c r="B26" s="9"/>
      <c r="C26" s="3"/>
      <c r="D26" s="58" t="s">
        <v>169</v>
      </c>
      <c r="E26" s="59">
        <v>0</v>
      </c>
      <c r="F26" s="18"/>
      <c r="G26" s="11"/>
    </row>
    <row r="27" spans="2:7" ht="15" thickTop="1" x14ac:dyDescent="0.35">
      <c r="B27" s="9"/>
      <c r="C27" s="3"/>
      <c r="D27" s="3"/>
      <c r="E27" s="8"/>
      <c r="F27" s="18"/>
      <c r="G27" s="11"/>
    </row>
    <row r="28" spans="2:7" x14ac:dyDescent="0.35">
      <c r="B28" s="108" t="s">
        <v>228</v>
      </c>
      <c r="C28" s="109"/>
      <c r="D28" s="83" t="s">
        <v>3</v>
      </c>
      <c r="E28" s="8"/>
      <c r="F28" s="74" t="s">
        <v>48</v>
      </c>
      <c r="G28" s="13">
        <v>0.2</v>
      </c>
    </row>
    <row r="29" spans="2:7" x14ac:dyDescent="0.35">
      <c r="B29" s="106" t="s">
        <v>21</v>
      </c>
      <c r="C29" s="107"/>
      <c r="D29" s="3"/>
      <c r="E29" s="8"/>
      <c r="F29" s="74" t="s">
        <v>15</v>
      </c>
      <c r="G29" s="76" t="e">
        <f>E33/E17</f>
        <v>#DIV/0!</v>
      </c>
    </row>
    <row r="30" spans="2:7" ht="15" thickBot="1" x14ac:dyDescent="0.4">
      <c r="B30" s="104" t="s">
        <v>22</v>
      </c>
      <c r="C30" s="105"/>
      <c r="D30" s="32"/>
      <c r="E30" s="8"/>
      <c r="F30" s="65" t="s">
        <v>25</v>
      </c>
      <c r="G30" s="80" t="e">
        <f>G29-G28</f>
        <v>#DIV/0!</v>
      </c>
    </row>
    <row r="31" spans="2:7" ht="15" thickTop="1" x14ac:dyDescent="0.35">
      <c r="B31" s="106" t="s">
        <v>23</v>
      </c>
      <c r="C31" s="107"/>
      <c r="D31" s="3"/>
      <c r="E31" s="8"/>
      <c r="F31" s="18"/>
      <c r="G31" s="11"/>
    </row>
    <row r="32" spans="2:7" x14ac:dyDescent="0.35">
      <c r="B32" s="104" t="s">
        <v>24</v>
      </c>
      <c r="C32" s="105"/>
      <c r="D32" s="32"/>
      <c r="E32" s="8"/>
      <c r="F32" s="18"/>
      <c r="G32" s="11"/>
    </row>
    <row r="33" spans="2:7" ht="15" thickBot="1" x14ac:dyDescent="0.4">
      <c r="B33" s="9"/>
      <c r="C33" s="3"/>
      <c r="D33" s="58" t="s">
        <v>229</v>
      </c>
      <c r="E33" s="59"/>
      <c r="F33" s="18"/>
      <c r="G33" s="11"/>
    </row>
    <row r="34" spans="2:7" ht="15" thickTop="1" x14ac:dyDescent="0.35">
      <c r="B34" s="9"/>
      <c r="C34" s="3"/>
      <c r="D34" s="3"/>
      <c r="E34" s="8"/>
      <c r="F34" s="18"/>
      <c r="G34" s="11"/>
    </row>
    <row r="35" spans="2:7" x14ac:dyDescent="0.35">
      <c r="B35" s="102" t="s">
        <v>27</v>
      </c>
      <c r="C35" s="103"/>
      <c r="D35" s="103"/>
      <c r="E35" s="86">
        <f>E17-(E26+E4)</f>
        <v>0</v>
      </c>
      <c r="F35" s="18"/>
      <c r="G35" s="11"/>
    </row>
    <row r="36" spans="2:7" x14ac:dyDescent="0.35">
      <c r="B36" s="9"/>
      <c r="C36" s="3"/>
      <c r="D36" s="3"/>
      <c r="E36" s="8"/>
      <c r="F36" s="18"/>
      <c r="G36" s="11"/>
    </row>
    <row r="37" spans="2:7" x14ac:dyDescent="0.35">
      <c r="B37" s="110" t="s">
        <v>28</v>
      </c>
      <c r="C37" s="111"/>
      <c r="D37" s="111"/>
      <c r="E37" s="112"/>
      <c r="F37" s="18"/>
      <c r="G37" s="11"/>
    </row>
    <row r="38" spans="2:7" ht="15" thickBot="1" x14ac:dyDescent="0.4">
      <c r="B38" s="113"/>
      <c r="C38" s="114"/>
      <c r="D38" s="114"/>
      <c r="E38" s="115"/>
      <c r="F38" s="18"/>
      <c r="G38" s="11"/>
    </row>
    <row r="39" spans="2:7" x14ac:dyDescent="0.35">
      <c r="B39" s="9"/>
      <c r="C39" s="3"/>
      <c r="D39" s="3"/>
      <c r="E39" s="8"/>
      <c r="F39" s="18"/>
      <c r="G39" s="11"/>
    </row>
    <row r="40" spans="2:7" x14ac:dyDescent="0.35">
      <c r="B40" s="108" t="s">
        <v>29</v>
      </c>
      <c r="C40" s="109"/>
      <c r="D40" s="83" t="s">
        <v>3</v>
      </c>
      <c r="E40" s="8"/>
      <c r="F40" s="18"/>
      <c r="G40" s="11"/>
    </row>
    <row r="41" spans="2:7" x14ac:dyDescent="0.35">
      <c r="B41" s="106" t="s">
        <v>31</v>
      </c>
      <c r="C41" s="107"/>
      <c r="D41" s="3"/>
      <c r="E41" s="8"/>
      <c r="F41" s="74" t="s">
        <v>47</v>
      </c>
      <c r="G41" s="13">
        <v>0.3</v>
      </c>
    </row>
    <row r="42" spans="2:7" x14ac:dyDescent="0.35">
      <c r="B42" s="104" t="s">
        <v>30</v>
      </c>
      <c r="C42" s="105"/>
      <c r="D42" s="32"/>
      <c r="E42" s="8"/>
      <c r="F42" s="74" t="s">
        <v>15</v>
      </c>
      <c r="G42" s="76" t="e">
        <f>E58/E35</f>
        <v>#DIV/0!</v>
      </c>
    </row>
    <row r="43" spans="2:7" ht="15" thickBot="1" x14ac:dyDescent="0.4">
      <c r="B43" s="106" t="s">
        <v>32</v>
      </c>
      <c r="C43" s="107"/>
      <c r="D43" s="3"/>
      <c r="E43" s="8"/>
      <c r="F43" s="65" t="s">
        <v>25</v>
      </c>
      <c r="G43" s="81" t="e">
        <f>G42-G41</f>
        <v>#DIV/0!</v>
      </c>
    </row>
    <row r="44" spans="2:7" ht="15" thickTop="1" x14ac:dyDescent="0.35">
      <c r="B44" s="104" t="s">
        <v>44</v>
      </c>
      <c r="C44" s="105"/>
      <c r="D44" s="32"/>
      <c r="E44" s="8"/>
      <c r="F44" s="18"/>
      <c r="G44" s="11"/>
    </row>
    <row r="45" spans="2:7" x14ac:dyDescent="0.35">
      <c r="B45" s="106" t="s">
        <v>43</v>
      </c>
      <c r="C45" s="107"/>
      <c r="D45" s="3"/>
      <c r="E45" s="8"/>
      <c r="F45" s="18"/>
      <c r="G45" s="11"/>
    </row>
    <row r="46" spans="2:7" x14ac:dyDescent="0.35">
      <c r="B46" s="104" t="s">
        <v>33</v>
      </c>
      <c r="C46" s="105"/>
      <c r="D46" s="32"/>
      <c r="E46" s="8"/>
      <c r="F46" s="18"/>
      <c r="G46" s="11"/>
    </row>
    <row r="47" spans="2:7" x14ac:dyDescent="0.35">
      <c r="B47" s="106" t="s">
        <v>34</v>
      </c>
      <c r="C47" s="107"/>
      <c r="D47" s="3"/>
      <c r="E47" s="8"/>
      <c r="F47" s="18"/>
      <c r="G47" s="11"/>
    </row>
    <row r="48" spans="2:7" x14ac:dyDescent="0.35">
      <c r="B48" s="104" t="s">
        <v>35</v>
      </c>
      <c r="C48" s="105"/>
      <c r="D48" s="32"/>
      <c r="E48" s="8"/>
      <c r="F48" s="18"/>
      <c r="G48" s="11"/>
    </row>
    <row r="49" spans="2:7" x14ac:dyDescent="0.35">
      <c r="B49" s="106" t="s">
        <v>36</v>
      </c>
      <c r="C49" s="107"/>
      <c r="D49" s="3"/>
      <c r="E49" s="8"/>
      <c r="F49" s="18"/>
      <c r="G49" s="11"/>
    </row>
    <row r="50" spans="2:7" x14ac:dyDescent="0.35">
      <c r="B50" s="104" t="s">
        <v>37</v>
      </c>
      <c r="C50" s="105"/>
      <c r="D50" s="32"/>
      <c r="E50" s="8"/>
      <c r="F50" s="18"/>
      <c r="G50" s="11"/>
    </row>
    <row r="51" spans="2:7" x14ac:dyDescent="0.35">
      <c r="B51" s="106" t="s">
        <v>38</v>
      </c>
      <c r="C51" s="107"/>
      <c r="D51" s="3"/>
      <c r="E51" s="8"/>
      <c r="F51" s="18"/>
      <c r="G51" s="11"/>
    </row>
    <row r="52" spans="2:7" x14ac:dyDescent="0.35">
      <c r="B52" s="104" t="s">
        <v>39</v>
      </c>
      <c r="C52" s="105"/>
      <c r="D52" s="32"/>
      <c r="E52" s="8"/>
      <c r="F52" s="18"/>
      <c r="G52" s="11"/>
    </row>
    <row r="53" spans="2:7" x14ac:dyDescent="0.35">
      <c r="B53" s="106" t="s">
        <v>40</v>
      </c>
      <c r="C53" s="107"/>
      <c r="D53" s="3"/>
      <c r="E53" s="8"/>
      <c r="F53" s="18"/>
      <c r="G53" s="11"/>
    </row>
    <row r="54" spans="2:7" x14ac:dyDescent="0.35">
      <c r="B54" s="104" t="s">
        <v>41</v>
      </c>
      <c r="C54" s="105"/>
      <c r="D54" s="32"/>
      <c r="E54" s="8"/>
      <c r="F54" s="18"/>
      <c r="G54" s="11"/>
    </row>
    <row r="55" spans="2:7" x14ac:dyDescent="0.35">
      <c r="B55" s="106" t="s">
        <v>42</v>
      </c>
      <c r="C55" s="107"/>
      <c r="D55" s="3"/>
      <c r="E55" s="8"/>
      <c r="F55" s="18"/>
      <c r="G55" s="11"/>
    </row>
    <row r="56" spans="2:7" x14ac:dyDescent="0.35">
      <c r="B56" s="104" t="s">
        <v>45</v>
      </c>
      <c r="C56" s="105"/>
      <c r="D56" s="32"/>
      <c r="E56" s="8"/>
      <c r="F56" s="18"/>
      <c r="G56" s="11"/>
    </row>
    <row r="57" spans="2:7" x14ac:dyDescent="0.35">
      <c r="B57" s="106" t="s">
        <v>24</v>
      </c>
      <c r="C57" s="107"/>
      <c r="D57" s="3"/>
      <c r="E57" s="8"/>
      <c r="F57" s="18"/>
      <c r="G57" s="11"/>
    </row>
    <row r="58" spans="2:7" ht="15" thickBot="1" x14ac:dyDescent="0.4">
      <c r="B58" s="9"/>
      <c r="C58" s="3"/>
      <c r="D58" s="58" t="s">
        <v>225</v>
      </c>
      <c r="E58" s="59">
        <f>SUM(D41:D57)</f>
        <v>0</v>
      </c>
      <c r="F58" s="18"/>
      <c r="G58" s="11"/>
    </row>
    <row r="59" spans="2:7" ht="15" thickTop="1" x14ac:dyDescent="0.35">
      <c r="B59" s="9"/>
      <c r="C59" s="3"/>
      <c r="D59" s="3"/>
      <c r="E59" s="8"/>
      <c r="F59" s="18"/>
      <c r="G59" s="11"/>
    </row>
    <row r="60" spans="2:7" x14ac:dyDescent="0.35">
      <c r="B60" s="84" t="s">
        <v>49</v>
      </c>
      <c r="C60" s="85"/>
      <c r="D60" s="83" t="s">
        <v>3</v>
      </c>
      <c r="E60" s="8"/>
      <c r="F60" s="18"/>
      <c r="G60" s="11"/>
    </row>
    <row r="61" spans="2:7" x14ac:dyDescent="0.35">
      <c r="B61" s="106" t="s">
        <v>50</v>
      </c>
      <c r="C61" s="107"/>
      <c r="D61" s="3"/>
      <c r="E61" s="8"/>
      <c r="F61" s="74" t="s">
        <v>54</v>
      </c>
      <c r="G61" s="13">
        <v>0.11</v>
      </c>
    </row>
    <row r="62" spans="2:7" x14ac:dyDescent="0.35">
      <c r="B62" s="104" t="s">
        <v>51</v>
      </c>
      <c r="C62" s="105"/>
      <c r="D62" s="32"/>
      <c r="E62" s="8"/>
      <c r="F62" s="74" t="s">
        <v>15</v>
      </c>
      <c r="G62" s="76" t="e">
        <f>E64/E35</f>
        <v>#DIV/0!</v>
      </c>
    </row>
    <row r="63" spans="2:7" ht="15" thickBot="1" x14ac:dyDescent="0.4">
      <c r="B63" s="106" t="s">
        <v>52</v>
      </c>
      <c r="C63" s="107"/>
      <c r="D63" s="3"/>
      <c r="E63" s="8"/>
      <c r="F63" s="65" t="s">
        <v>25</v>
      </c>
      <c r="G63" s="81" t="e">
        <f>G62-G61</f>
        <v>#DIV/0!</v>
      </c>
    </row>
    <row r="64" spans="2:7" ht="15.5" thickTop="1" thickBot="1" x14ac:dyDescent="0.4">
      <c r="B64" s="6"/>
      <c r="C64" s="7"/>
      <c r="D64" s="58" t="s">
        <v>53</v>
      </c>
      <c r="E64" s="59">
        <f>SUM(D61:D63)</f>
        <v>0</v>
      </c>
      <c r="F64" s="18"/>
      <c r="G64" s="14"/>
    </row>
    <row r="65" spans="2:7" ht="15" thickTop="1" x14ac:dyDescent="0.35">
      <c r="B65" s="9"/>
      <c r="C65" s="3"/>
      <c r="F65" s="18"/>
      <c r="G65" s="11"/>
    </row>
    <row r="66" spans="2:7" x14ac:dyDescent="0.35">
      <c r="B66" s="108" t="s">
        <v>226</v>
      </c>
      <c r="C66" s="109"/>
      <c r="D66" s="83" t="s">
        <v>3</v>
      </c>
      <c r="E66" s="8"/>
      <c r="F66" s="18"/>
      <c r="G66" s="11"/>
    </row>
    <row r="67" spans="2:7" x14ac:dyDescent="0.35">
      <c r="B67" s="106" t="s">
        <v>118</v>
      </c>
      <c r="C67" s="107"/>
      <c r="D67" s="3"/>
      <c r="E67" s="8"/>
      <c r="F67" s="74" t="s">
        <v>83</v>
      </c>
      <c r="G67" s="14">
        <v>0.05</v>
      </c>
    </row>
    <row r="68" spans="2:7" x14ac:dyDescent="0.35">
      <c r="B68" s="104" t="s">
        <v>119</v>
      </c>
      <c r="C68" s="105"/>
      <c r="D68" s="32"/>
      <c r="E68" s="8"/>
      <c r="F68" s="74" t="s">
        <v>15</v>
      </c>
      <c r="G68" s="76" t="e">
        <f>E155/E35</f>
        <v>#DIV/0!</v>
      </c>
    </row>
    <row r="69" spans="2:7" ht="15" thickBot="1" x14ac:dyDescent="0.4">
      <c r="B69" s="106" t="s">
        <v>113</v>
      </c>
      <c r="C69" s="107"/>
      <c r="D69" s="3"/>
      <c r="E69" s="8"/>
      <c r="F69" s="65" t="s">
        <v>25</v>
      </c>
      <c r="G69" s="81" t="e">
        <f>G68-G67</f>
        <v>#DIV/0!</v>
      </c>
    </row>
    <row r="70" spans="2:7" ht="15" thickTop="1" x14ac:dyDescent="0.35">
      <c r="B70" s="104" t="s">
        <v>120</v>
      </c>
      <c r="C70" s="105"/>
      <c r="D70" s="32"/>
      <c r="E70" s="8"/>
      <c r="F70" s="18"/>
      <c r="G70" s="11"/>
    </row>
    <row r="71" spans="2:7" x14ac:dyDescent="0.35">
      <c r="B71" s="106" t="s">
        <v>121</v>
      </c>
      <c r="C71" s="107"/>
      <c r="D71" s="3"/>
      <c r="E71" s="8"/>
      <c r="F71" s="18"/>
      <c r="G71" s="11"/>
    </row>
    <row r="72" spans="2:7" x14ac:dyDescent="0.35">
      <c r="B72" s="104" t="s">
        <v>122</v>
      </c>
      <c r="C72" s="105"/>
      <c r="D72" s="32"/>
      <c r="E72" s="8"/>
      <c r="F72" s="18"/>
      <c r="G72" s="11"/>
    </row>
    <row r="73" spans="2:7" x14ac:dyDescent="0.35">
      <c r="B73" s="106" t="s">
        <v>123</v>
      </c>
      <c r="C73" s="107"/>
      <c r="D73" s="3"/>
      <c r="E73" s="8"/>
      <c r="F73" s="18"/>
      <c r="G73" s="11"/>
    </row>
    <row r="74" spans="2:7" x14ac:dyDescent="0.35">
      <c r="B74" s="104" t="s">
        <v>124</v>
      </c>
      <c r="C74" s="105"/>
      <c r="D74" s="32"/>
      <c r="E74" s="8"/>
      <c r="F74" s="18"/>
      <c r="G74" s="11"/>
    </row>
    <row r="75" spans="2:7" x14ac:dyDescent="0.35">
      <c r="B75" s="106" t="s">
        <v>125</v>
      </c>
      <c r="C75" s="107"/>
      <c r="D75" s="3"/>
      <c r="E75" s="8"/>
      <c r="F75" s="18"/>
      <c r="G75" s="11"/>
    </row>
    <row r="76" spans="2:7" x14ac:dyDescent="0.35">
      <c r="B76" s="104" t="s">
        <v>126</v>
      </c>
      <c r="C76" s="105"/>
      <c r="D76" s="32"/>
      <c r="E76" s="8"/>
      <c r="F76" s="18"/>
      <c r="G76" s="11"/>
    </row>
    <row r="77" spans="2:7" x14ac:dyDescent="0.35">
      <c r="B77" s="106" t="s">
        <v>62</v>
      </c>
      <c r="C77" s="107"/>
      <c r="D77" s="3"/>
      <c r="E77" s="8"/>
      <c r="F77" s="18"/>
      <c r="G77" s="11"/>
    </row>
    <row r="78" spans="2:7" x14ac:dyDescent="0.35">
      <c r="B78" s="104" t="s">
        <v>127</v>
      </c>
      <c r="C78" s="105"/>
      <c r="D78" s="32"/>
      <c r="E78" s="8"/>
      <c r="F78" s="18"/>
      <c r="G78" s="11"/>
    </row>
    <row r="79" spans="2:7" x14ac:dyDescent="0.35">
      <c r="B79" s="106" t="s">
        <v>24</v>
      </c>
      <c r="C79" s="107"/>
      <c r="D79" s="3"/>
      <c r="E79" s="8"/>
      <c r="F79" s="18"/>
      <c r="G79" s="11"/>
    </row>
    <row r="80" spans="2:7" ht="15" thickBot="1" x14ac:dyDescent="0.4">
      <c r="B80" s="9"/>
      <c r="C80" s="3"/>
      <c r="D80" s="58" t="s">
        <v>227</v>
      </c>
      <c r="E80" s="59">
        <f>SUM(D67:D79)</f>
        <v>0</v>
      </c>
      <c r="F80" s="18"/>
      <c r="G80" s="11"/>
    </row>
    <row r="81" spans="2:7" ht="15" thickTop="1" x14ac:dyDescent="0.35">
      <c r="B81" s="9"/>
      <c r="C81" s="3"/>
      <c r="D81" s="3"/>
      <c r="E81" s="8"/>
      <c r="F81" s="18"/>
      <c r="G81" s="11"/>
    </row>
    <row r="82" spans="2:7" x14ac:dyDescent="0.35">
      <c r="B82" s="84" t="s">
        <v>55</v>
      </c>
      <c r="C82" s="85"/>
      <c r="D82" s="83" t="s">
        <v>3</v>
      </c>
      <c r="E82" s="8"/>
      <c r="F82" s="18"/>
      <c r="G82" s="11"/>
    </row>
    <row r="83" spans="2:7" x14ac:dyDescent="0.35">
      <c r="B83" s="106" t="s">
        <v>56</v>
      </c>
      <c r="C83" s="107"/>
      <c r="D83" s="3"/>
      <c r="E83" s="8"/>
      <c r="F83" s="74" t="s">
        <v>61</v>
      </c>
      <c r="G83" s="13">
        <v>0.02</v>
      </c>
    </row>
    <row r="84" spans="2:7" x14ac:dyDescent="0.35">
      <c r="B84" s="104" t="s">
        <v>57</v>
      </c>
      <c r="C84" s="105"/>
      <c r="D84" s="32"/>
      <c r="E84" s="8"/>
      <c r="F84" s="74" t="s">
        <v>15</v>
      </c>
      <c r="G84" s="76" t="e">
        <f>E88/E35</f>
        <v>#DIV/0!</v>
      </c>
    </row>
    <row r="85" spans="2:7" ht="15" thickBot="1" x14ac:dyDescent="0.4">
      <c r="B85" s="106" t="s">
        <v>58</v>
      </c>
      <c r="C85" s="107"/>
      <c r="D85" s="3"/>
      <c r="E85" s="8"/>
      <c r="F85" s="65" t="s">
        <v>25</v>
      </c>
      <c r="G85" s="81" t="e">
        <f>G84-G83</f>
        <v>#DIV/0!</v>
      </c>
    </row>
    <row r="86" spans="2:7" ht="15" thickTop="1" x14ac:dyDescent="0.35">
      <c r="B86" s="104" t="s">
        <v>59</v>
      </c>
      <c r="C86" s="105"/>
      <c r="D86" s="32"/>
      <c r="E86" s="8"/>
      <c r="F86" s="18"/>
      <c r="G86" s="11"/>
    </row>
    <row r="87" spans="2:7" x14ac:dyDescent="0.35">
      <c r="B87" s="106" t="s">
        <v>24</v>
      </c>
      <c r="C87" s="107"/>
      <c r="D87" s="3"/>
      <c r="E87" s="8"/>
      <c r="F87" s="18"/>
      <c r="G87" s="11"/>
    </row>
    <row r="88" spans="2:7" ht="15" thickBot="1" x14ac:dyDescent="0.4">
      <c r="B88" s="9"/>
      <c r="C88" s="3"/>
      <c r="D88" s="58" t="s">
        <v>60</v>
      </c>
      <c r="E88" s="59">
        <f>SUM(D83:D87)</f>
        <v>0</v>
      </c>
      <c r="F88" s="18"/>
      <c r="G88" s="11"/>
    </row>
    <row r="89" spans="2:7" ht="15" thickTop="1" x14ac:dyDescent="0.35">
      <c r="B89" s="9"/>
      <c r="C89" s="3"/>
      <c r="D89" s="3"/>
      <c r="E89" s="8"/>
      <c r="F89" s="18"/>
      <c r="G89" s="11"/>
    </row>
    <row r="90" spans="2:7" x14ac:dyDescent="0.35">
      <c r="B90" s="108" t="s">
        <v>62</v>
      </c>
      <c r="C90" s="109"/>
      <c r="D90" s="83" t="s">
        <v>3</v>
      </c>
      <c r="E90" s="8"/>
      <c r="F90" s="74" t="s">
        <v>63</v>
      </c>
      <c r="G90" s="13">
        <v>0.13</v>
      </c>
    </row>
    <row r="91" spans="2:7" x14ac:dyDescent="0.35">
      <c r="B91" s="106" t="s">
        <v>73</v>
      </c>
      <c r="C91" s="107"/>
      <c r="D91" s="3"/>
      <c r="E91" s="8"/>
      <c r="F91" s="74" t="s">
        <v>15</v>
      </c>
      <c r="G91" s="76" t="e">
        <f>E103/E35</f>
        <v>#DIV/0!</v>
      </c>
    </row>
    <row r="92" spans="2:7" ht="15" thickBot="1" x14ac:dyDescent="0.4">
      <c r="B92" s="104" t="s">
        <v>35</v>
      </c>
      <c r="C92" s="105"/>
      <c r="D92" s="32"/>
      <c r="E92" s="8"/>
      <c r="F92" s="65" t="s">
        <v>25</v>
      </c>
      <c r="G92" s="81" t="e">
        <f>G91-G90</f>
        <v>#DIV/0!</v>
      </c>
    </row>
    <row r="93" spans="2:7" ht="15" thickTop="1" x14ac:dyDescent="0.35">
      <c r="B93" s="106" t="s">
        <v>74</v>
      </c>
      <c r="C93" s="107"/>
      <c r="D93" s="3"/>
      <c r="E93" s="8"/>
      <c r="F93" s="18"/>
      <c r="G93" s="11"/>
    </row>
    <row r="94" spans="2:7" x14ac:dyDescent="0.35">
      <c r="B94" s="104" t="s">
        <v>64</v>
      </c>
      <c r="C94" s="105"/>
      <c r="D94" s="32"/>
      <c r="E94" s="8"/>
      <c r="F94" s="18"/>
      <c r="G94" s="11"/>
    </row>
    <row r="95" spans="2:7" x14ac:dyDescent="0.35">
      <c r="B95" s="106" t="s">
        <v>65</v>
      </c>
      <c r="C95" s="107"/>
      <c r="D95" s="3"/>
      <c r="E95" s="8"/>
      <c r="F95" s="18"/>
      <c r="G95" s="11"/>
    </row>
    <row r="96" spans="2:7" x14ac:dyDescent="0.35">
      <c r="B96" s="104" t="s">
        <v>66</v>
      </c>
      <c r="C96" s="105"/>
      <c r="D96" s="32"/>
      <c r="E96" s="8"/>
      <c r="F96" s="18"/>
      <c r="G96" s="11"/>
    </row>
    <row r="97" spans="2:7" x14ac:dyDescent="0.35">
      <c r="B97" s="106" t="s">
        <v>67</v>
      </c>
      <c r="C97" s="107"/>
      <c r="D97" s="3"/>
      <c r="E97" s="8"/>
      <c r="F97" s="18"/>
      <c r="G97" s="11"/>
    </row>
    <row r="98" spans="2:7" x14ac:dyDescent="0.35">
      <c r="B98" s="104" t="s">
        <v>68</v>
      </c>
      <c r="C98" s="105"/>
      <c r="D98" s="32"/>
      <c r="E98" s="8"/>
      <c r="F98" s="18"/>
      <c r="G98" s="11"/>
    </row>
    <row r="99" spans="2:7" x14ac:dyDescent="0.35">
      <c r="B99" s="106" t="s">
        <v>69</v>
      </c>
      <c r="C99" s="107"/>
      <c r="D99" s="3"/>
      <c r="E99" s="8"/>
      <c r="F99" s="18"/>
      <c r="G99" s="11"/>
    </row>
    <row r="100" spans="2:7" x14ac:dyDescent="0.35">
      <c r="B100" s="104" t="s">
        <v>70</v>
      </c>
      <c r="C100" s="105"/>
      <c r="D100" s="32"/>
      <c r="E100" s="8"/>
      <c r="F100" s="18"/>
      <c r="G100" s="11"/>
    </row>
    <row r="101" spans="2:7" x14ac:dyDescent="0.35">
      <c r="B101" s="106" t="s">
        <v>71</v>
      </c>
      <c r="C101" s="107"/>
      <c r="D101" s="3"/>
      <c r="E101" s="8"/>
      <c r="F101" s="18"/>
      <c r="G101" s="11"/>
    </row>
    <row r="102" spans="2:7" x14ac:dyDescent="0.35">
      <c r="B102" s="104" t="s">
        <v>24</v>
      </c>
      <c r="C102" s="105"/>
      <c r="D102" s="32"/>
      <c r="E102" s="8"/>
      <c r="F102" s="18"/>
      <c r="G102" s="11"/>
    </row>
    <row r="103" spans="2:7" ht="15" thickBot="1" x14ac:dyDescent="0.4">
      <c r="B103" s="9"/>
      <c r="C103" s="3"/>
      <c r="D103" s="58" t="s">
        <v>72</v>
      </c>
      <c r="E103" s="59">
        <f>SUM(D91:D102)</f>
        <v>0</v>
      </c>
      <c r="F103" s="18"/>
      <c r="G103" s="11"/>
    </row>
    <row r="104" spans="2:7" ht="15" thickTop="1" x14ac:dyDescent="0.35">
      <c r="B104" s="9"/>
      <c r="C104" s="3"/>
      <c r="D104" s="3"/>
      <c r="E104" s="8"/>
      <c r="F104" s="18"/>
      <c r="G104" s="11"/>
    </row>
    <row r="105" spans="2:7" x14ac:dyDescent="0.35">
      <c r="B105" s="108" t="s">
        <v>75</v>
      </c>
      <c r="C105" s="109"/>
      <c r="D105" s="83" t="s">
        <v>3</v>
      </c>
      <c r="E105" s="8"/>
      <c r="F105" s="18"/>
      <c r="G105" s="11"/>
    </row>
    <row r="106" spans="2:7" x14ac:dyDescent="0.35">
      <c r="B106" s="106" t="s">
        <v>76</v>
      </c>
      <c r="C106" s="107"/>
      <c r="D106" s="3"/>
      <c r="E106" s="8"/>
      <c r="F106" s="74" t="s">
        <v>83</v>
      </c>
      <c r="G106" s="13">
        <v>0.05</v>
      </c>
    </row>
    <row r="107" spans="2:7" x14ac:dyDescent="0.35">
      <c r="B107" s="104" t="s">
        <v>77</v>
      </c>
      <c r="C107" s="105"/>
      <c r="D107" s="32"/>
      <c r="E107" s="8"/>
      <c r="F107" s="74" t="s">
        <v>15</v>
      </c>
      <c r="G107" s="13" t="e">
        <f>E113/E35</f>
        <v>#DIV/0!</v>
      </c>
    </row>
    <row r="108" spans="2:7" ht="15" thickBot="1" x14ac:dyDescent="0.4">
      <c r="B108" s="106" t="s">
        <v>78</v>
      </c>
      <c r="C108" s="107"/>
      <c r="D108" s="3"/>
      <c r="E108" s="8"/>
      <c r="F108" s="65" t="s">
        <v>25</v>
      </c>
      <c r="G108" s="81" t="e">
        <f>G107-G106</f>
        <v>#DIV/0!</v>
      </c>
    </row>
    <row r="109" spans="2:7" ht="15" thickTop="1" x14ac:dyDescent="0.35">
      <c r="B109" s="104" t="s">
        <v>79</v>
      </c>
      <c r="C109" s="105"/>
      <c r="D109" s="32"/>
      <c r="E109" s="8"/>
      <c r="F109" s="18"/>
      <c r="G109" s="11"/>
    </row>
    <row r="110" spans="2:7" x14ac:dyDescent="0.35">
      <c r="B110" s="106" t="s">
        <v>80</v>
      </c>
      <c r="C110" s="107"/>
      <c r="D110" s="3"/>
      <c r="E110" s="8"/>
      <c r="F110" s="18"/>
      <c r="G110" s="11"/>
    </row>
    <row r="111" spans="2:7" x14ac:dyDescent="0.35">
      <c r="B111" s="104" t="s">
        <v>81</v>
      </c>
      <c r="C111" s="105"/>
      <c r="D111" s="32"/>
      <c r="E111" s="8"/>
      <c r="F111" s="18"/>
      <c r="G111" s="11"/>
    </row>
    <row r="112" spans="2:7" x14ac:dyDescent="0.35">
      <c r="B112" s="106" t="s">
        <v>82</v>
      </c>
      <c r="C112" s="107"/>
      <c r="D112" s="3"/>
      <c r="E112" s="8"/>
      <c r="F112" s="18"/>
      <c r="G112" s="11"/>
    </row>
    <row r="113" spans="2:7" ht="15" thickBot="1" x14ac:dyDescent="0.4">
      <c r="B113" s="9"/>
      <c r="C113" s="3"/>
      <c r="D113" s="58" t="s">
        <v>84</v>
      </c>
      <c r="E113" s="59">
        <f>SUM(D106:D112)</f>
        <v>0</v>
      </c>
      <c r="F113" s="18"/>
      <c r="G113" s="11"/>
    </row>
    <row r="114" spans="2:7" ht="15" thickTop="1" x14ac:dyDescent="0.35">
      <c r="B114" s="9"/>
      <c r="C114" s="3"/>
      <c r="D114" s="3"/>
      <c r="E114" s="8"/>
      <c r="F114" s="18"/>
      <c r="G114" s="11"/>
    </row>
    <row r="115" spans="2:7" x14ac:dyDescent="0.35">
      <c r="B115" s="108" t="s">
        <v>85</v>
      </c>
      <c r="C115" s="109"/>
      <c r="D115" s="83" t="s">
        <v>3</v>
      </c>
      <c r="E115" s="8"/>
      <c r="F115" s="18"/>
      <c r="G115" s="11"/>
    </row>
    <row r="116" spans="2:7" x14ac:dyDescent="0.35">
      <c r="B116" s="106" t="s">
        <v>86</v>
      </c>
      <c r="C116" s="107"/>
      <c r="D116" s="3"/>
      <c r="E116" s="8"/>
      <c r="F116" s="74" t="s">
        <v>95</v>
      </c>
      <c r="G116" s="13">
        <v>0.05</v>
      </c>
    </row>
    <row r="117" spans="2:7" x14ac:dyDescent="0.35">
      <c r="B117" s="104" t="s">
        <v>87</v>
      </c>
      <c r="C117" s="105"/>
      <c r="D117" s="32"/>
      <c r="E117" s="8"/>
      <c r="F117" s="74" t="s">
        <v>15</v>
      </c>
      <c r="G117" s="76" t="e">
        <f>E125/E35</f>
        <v>#DIV/0!</v>
      </c>
    </row>
    <row r="118" spans="2:7" ht="15" thickBot="1" x14ac:dyDescent="0.4">
      <c r="B118" s="106" t="s">
        <v>88</v>
      </c>
      <c r="C118" s="107"/>
      <c r="D118" s="3"/>
      <c r="E118" s="8"/>
      <c r="F118" s="65" t="s">
        <v>25</v>
      </c>
      <c r="G118" s="81" t="e">
        <f>G117-G116</f>
        <v>#DIV/0!</v>
      </c>
    </row>
    <row r="119" spans="2:7" ht="15" thickTop="1" x14ac:dyDescent="0.35">
      <c r="B119" s="104" t="s">
        <v>89</v>
      </c>
      <c r="C119" s="105"/>
      <c r="D119" s="32"/>
      <c r="E119" s="8"/>
      <c r="F119" s="18"/>
      <c r="G119" s="11"/>
    </row>
    <row r="120" spans="2:7" x14ac:dyDescent="0.35">
      <c r="B120" s="106" t="s">
        <v>90</v>
      </c>
      <c r="C120" s="107"/>
      <c r="D120" s="3"/>
      <c r="E120" s="8"/>
      <c r="F120" s="18"/>
      <c r="G120" s="11"/>
    </row>
    <row r="121" spans="2:7" x14ac:dyDescent="0.35">
      <c r="B121" s="104" t="s">
        <v>91</v>
      </c>
      <c r="C121" s="105"/>
      <c r="D121" s="32"/>
      <c r="E121" s="8"/>
      <c r="F121" s="18"/>
      <c r="G121" s="11"/>
    </row>
    <row r="122" spans="2:7" x14ac:dyDescent="0.35">
      <c r="B122" s="106" t="s">
        <v>92</v>
      </c>
      <c r="C122" s="107"/>
      <c r="D122" s="3"/>
      <c r="E122" s="8"/>
      <c r="F122" s="18"/>
      <c r="G122" s="11"/>
    </row>
    <row r="123" spans="2:7" x14ac:dyDescent="0.35">
      <c r="B123" s="104" t="s">
        <v>93</v>
      </c>
      <c r="C123" s="105"/>
      <c r="D123" s="32"/>
      <c r="E123" s="8"/>
      <c r="F123" s="18"/>
      <c r="G123" s="11"/>
    </row>
    <row r="124" spans="2:7" x14ac:dyDescent="0.35">
      <c r="B124" s="9" t="s">
        <v>24</v>
      </c>
      <c r="C124" s="3"/>
      <c r="D124" s="3"/>
      <c r="E124" s="8"/>
      <c r="F124" s="18"/>
      <c r="G124" s="11"/>
    </row>
    <row r="125" spans="2:7" ht="15" thickBot="1" x14ac:dyDescent="0.4">
      <c r="B125" s="9"/>
      <c r="C125" s="3"/>
      <c r="D125" s="58" t="s">
        <v>94</v>
      </c>
      <c r="E125" s="59">
        <f>SUM(D116:D124)</f>
        <v>0</v>
      </c>
      <c r="F125" s="18"/>
      <c r="G125" s="11"/>
    </row>
    <row r="126" spans="2:7" ht="15" thickTop="1" x14ac:dyDescent="0.35">
      <c r="B126" s="9"/>
      <c r="C126" s="3"/>
      <c r="D126" s="3"/>
      <c r="E126" s="8"/>
      <c r="F126" s="18"/>
      <c r="G126" s="11"/>
    </row>
    <row r="127" spans="2:7" x14ac:dyDescent="0.35">
      <c r="B127" s="84" t="s">
        <v>96</v>
      </c>
      <c r="C127" s="85"/>
      <c r="D127" s="83" t="s">
        <v>3</v>
      </c>
      <c r="E127" s="8"/>
      <c r="F127" s="18"/>
      <c r="G127" s="11"/>
    </row>
    <row r="128" spans="2:7" x14ac:dyDescent="0.35">
      <c r="B128" s="106" t="s">
        <v>97</v>
      </c>
      <c r="C128" s="107"/>
      <c r="D128" s="3"/>
      <c r="E128" s="8"/>
      <c r="F128" s="74" t="s">
        <v>103</v>
      </c>
      <c r="G128" s="13">
        <v>7.0000000000000007E-2</v>
      </c>
    </row>
    <row r="129" spans="2:7" x14ac:dyDescent="0.35">
      <c r="B129" s="104" t="s">
        <v>98</v>
      </c>
      <c r="C129" s="105"/>
      <c r="D129" s="32"/>
      <c r="E129" s="8"/>
      <c r="F129" s="74" t="s">
        <v>15</v>
      </c>
      <c r="G129" s="76" t="e">
        <f>E136/E35</f>
        <v>#DIV/0!</v>
      </c>
    </row>
    <row r="130" spans="2:7" ht="15" thickBot="1" x14ac:dyDescent="0.4">
      <c r="B130" s="106" t="s">
        <v>99</v>
      </c>
      <c r="C130" s="107"/>
      <c r="D130" s="3"/>
      <c r="E130" s="8"/>
      <c r="F130" s="65" t="s">
        <v>25</v>
      </c>
      <c r="G130" s="66" t="e">
        <f>G129-G128</f>
        <v>#DIV/0!</v>
      </c>
    </row>
    <row r="131" spans="2:7" ht="15" thickTop="1" x14ac:dyDescent="0.35">
      <c r="B131" s="104" t="s">
        <v>100</v>
      </c>
      <c r="C131" s="105"/>
      <c r="D131" s="32"/>
      <c r="E131" s="8"/>
      <c r="F131" s="18"/>
      <c r="G131" s="11"/>
    </row>
    <row r="132" spans="2:7" x14ac:dyDescent="0.35">
      <c r="B132" s="106" t="s">
        <v>101</v>
      </c>
      <c r="C132" s="107"/>
      <c r="D132" s="3"/>
      <c r="E132" s="8"/>
      <c r="F132" s="18"/>
      <c r="G132" s="11"/>
    </row>
    <row r="133" spans="2:7" x14ac:dyDescent="0.35">
      <c r="B133" s="104" t="s">
        <v>46</v>
      </c>
      <c r="C133" s="105"/>
      <c r="D133" s="32"/>
      <c r="E133" s="8"/>
      <c r="F133" s="18"/>
      <c r="G133" s="11"/>
    </row>
    <row r="134" spans="2:7" x14ac:dyDescent="0.35">
      <c r="B134" s="106" t="s">
        <v>102</v>
      </c>
      <c r="C134" s="107"/>
      <c r="D134" s="3"/>
      <c r="E134" s="8"/>
      <c r="F134" s="18"/>
      <c r="G134" s="11"/>
    </row>
    <row r="135" spans="2:7" x14ac:dyDescent="0.35">
      <c r="B135" s="104" t="s">
        <v>24</v>
      </c>
      <c r="C135" s="105"/>
      <c r="D135" s="32"/>
      <c r="E135" s="8"/>
      <c r="F135" s="18"/>
      <c r="G135" s="11"/>
    </row>
    <row r="136" spans="2:7" ht="15" thickBot="1" x14ac:dyDescent="0.4">
      <c r="B136" s="9"/>
      <c r="C136" s="3"/>
      <c r="D136" s="58" t="s">
        <v>111</v>
      </c>
      <c r="E136" s="59">
        <f>SUM(D128:D135)</f>
        <v>0</v>
      </c>
      <c r="F136" s="18"/>
      <c r="G136" s="11"/>
    </row>
    <row r="137" spans="2:7" ht="15" thickTop="1" x14ac:dyDescent="0.35">
      <c r="B137" s="9"/>
      <c r="C137" s="3"/>
      <c r="D137" s="3"/>
      <c r="E137" s="8"/>
      <c r="F137" s="18"/>
      <c r="G137" s="11"/>
    </row>
    <row r="138" spans="2:7" x14ac:dyDescent="0.35">
      <c r="B138" s="108" t="s">
        <v>104</v>
      </c>
      <c r="C138" s="109"/>
      <c r="D138" s="83" t="s">
        <v>3</v>
      </c>
      <c r="E138" s="8"/>
      <c r="F138" s="18"/>
      <c r="G138" s="11"/>
    </row>
    <row r="139" spans="2:7" x14ac:dyDescent="0.35">
      <c r="B139" s="106" t="s">
        <v>105</v>
      </c>
      <c r="C139" s="107"/>
      <c r="D139" s="3"/>
      <c r="E139" s="8"/>
      <c r="F139" s="74" t="s">
        <v>112</v>
      </c>
      <c r="G139" s="13">
        <v>0.02</v>
      </c>
    </row>
    <row r="140" spans="2:7" x14ac:dyDescent="0.35">
      <c r="B140" s="104" t="s">
        <v>106</v>
      </c>
      <c r="C140" s="105"/>
      <c r="D140" s="32"/>
      <c r="E140" s="8"/>
      <c r="F140" s="74" t="s">
        <v>15</v>
      </c>
      <c r="G140" s="76" t="e">
        <f>E146/E35</f>
        <v>#DIV/0!</v>
      </c>
    </row>
    <row r="141" spans="2:7" ht="15" thickBot="1" x14ac:dyDescent="0.4">
      <c r="B141" s="106" t="s">
        <v>107</v>
      </c>
      <c r="C141" s="107"/>
      <c r="D141" s="3"/>
      <c r="E141" s="8"/>
      <c r="F141" s="65" t="s">
        <v>25</v>
      </c>
      <c r="G141" s="81" t="e">
        <f>G140-G139</f>
        <v>#DIV/0!</v>
      </c>
    </row>
    <row r="142" spans="2:7" ht="15" thickTop="1" x14ac:dyDescent="0.35">
      <c r="B142" s="104" t="s">
        <v>108</v>
      </c>
      <c r="C142" s="105"/>
      <c r="D142" s="32"/>
      <c r="E142" s="8"/>
      <c r="F142" s="18"/>
      <c r="G142" s="11"/>
    </row>
    <row r="143" spans="2:7" x14ac:dyDescent="0.35">
      <c r="B143" s="106" t="s">
        <v>109</v>
      </c>
      <c r="C143" s="107"/>
      <c r="D143" s="3"/>
      <c r="E143" s="8"/>
      <c r="F143" s="18"/>
      <c r="G143" s="11"/>
    </row>
    <row r="144" spans="2:7" x14ac:dyDescent="0.35">
      <c r="B144" s="104" t="s">
        <v>110</v>
      </c>
      <c r="C144" s="105"/>
      <c r="D144" s="32"/>
      <c r="E144" s="8"/>
      <c r="F144" s="18"/>
      <c r="G144" s="11"/>
    </row>
    <row r="145" spans="2:7" x14ac:dyDescent="0.35">
      <c r="B145" s="106" t="s">
        <v>24</v>
      </c>
      <c r="C145" s="107"/>
      <c r="D145" s="3"/>
      <c r="E145" s="8"/>
      <c r="F145" s="18"/>
      <c r="G145" s="11"/>
    </row>
    <row r="146" spans="2:7" ht="15" thickBot="1" x14ac:dyDescent="0.4">
      <c r="B146" s="9"/>
      <c r="C146" s="3"/>
      <c r="D146" s="58" t="s">
        <v>221</v>
      </c>
      <c r="E146" s="59">
        <f>SUM(D139:D145)</f>
        <v>0</v>
      </c>
      <c r="F146" s="18"/>
      <c r="G146" s="11"/>
    </row>
    <row r="147" spans="2:7" ht="15" thickTop="1" x14ac:dyDescent="0.35">
      <c r="B147" s="9"/>
      <c r="C147" s="3"/>
      <c r="D147" s="3"/>
      <c r="E147" s="8"/>
      <c r="F147" s="18"/>
      <c r="G147" s="11"/>
    </row>
    <row r="148" spans="2:7" x14ac:dyDescent="0.35">
      <c r="B148" s="108" t="s">
        <v>113</v>
      </c>
      <c r="C148" s="109"/>
      <c r="D148" s="83" t="s">
        <v>3</v>
      </c>
      <c r="E148" s="8"/>
      <c r="F148" s="18"/>
      <c r="G148" s="11"/>
    </row>
    <row r="149" spans="2:7" x14ac:dyDescent="0.35">
      <c r="B149" s="106" t="s">
        <v>224</v>
      </c>
      <c r="C149" s="107"/>
      <c r="D149" s="3"/>
      <c r="E149" s="8"/>
      <c r="F149" s="74" t="s">
        <v>112</v>
      </c>
      <c r="G149" s="13">
        <v>0.02</v>
      </c>
    </row>
    <row r="150" spans="2:7" x14ac:dyDescent="0.35">
      <c r="B150" s="104" t="s">
        <v>114</v>
      </c>
      <c r="C150" s="105"/>
      <c r="D150" s="32"/>
      <c r="E150" s="8"/>
      <c r="F150" s="74" t="s">
        <v>15</v>
      </c>
      <c r="G150" s="76" t="e">
        <f>E153/E35</f>
        <v>#DIV/0!</v>
      </c>
    </row>
    <row r="151" spans="2:7" ht="15" thickBot="1" x14ac:dyDescent="0.4">
      <c r="B151" s="106" t="s">
        <v>115</v>
      </c>
      <c r="C151" s="107"/>
      <c r="D151" s="3"/>
      <c r="E151" s="8"/>
      <c r="F151" s="65" t="s">
        <v>25</v>
      </c>
      <c r="G151" s="82" t="e">
        <f>G150-G149</f>
        <v>#DIV/0!</v>
      </c>
    </row>
    <row r="152" spans="2:7" ht="15" thickTop="1" x14ac:dyDescent="0.35">
      <c r="B152" s="104" t="s">
        <v>24</v>
      </c>
      <c r="C152" s="105"/>
      <c r="D152" s="32"/>
      <c r="E152" s="8"/>
      <c r="F152" s="18"/>
      <c r="G152" s="11"/>
    </row>
    <row r="153" spans="2:7" ht="15" thickBot="1" x14ac:dyDescent="0.4">
      <c r="B153" s="9"/>
      <c r="C153" s="3"/>
      <c r="D153" s="58" t="s">
        <v>116</v>
      </c>
      <c r="E153" s="59">
        <f>SUM(D149:D152)</f>
        <v>0</v>
      </c>
      <c r="F153" s="18"/>
      <c r="G153" s="11"/>
    </row>
    <row r="154" spans="2:7" ht="15" thickTop="1" x14ac:dyDescent="0.35">
      <c r="B154" s="9"/>
      <c r="C154" s="3"/>
      <c r="D154" s="3"/>
      <c r="E154" s="8"/>
      <c r="F154" s="18"/>
      <c r="G154" s="11"/>
    </row>
    <row r="155" spans="2:7" x14ac:dyDescent="0.35">
      <c r="B155" s="9"/>
      <c r="C155" s="3"/>
      <c r="D155" s="3"/>
      <c r="E155" s="8"/>
      <c r="F155" s="18"/>
      <c r="G155" s="11"/>
    </row>
    <row r="156" spans="2:7" x14ac:dyDescent="0.35">
      <c r="B156" s="108" t="s">
        <v>128</v>
      </c>
      <c r="C156" s="109"/>
      <c r="D156" s="83" t="s">
        <v>3</v>
      </c>
      <c r="E156" s="8"/>
      <c r="F156" s="18"/>
      <c r="G156" s="11"/>
    </row>
    <row r="157" spans="2:7" x14ac:dyDescent="0.35">
      <c r="B157" s="106" t="s">
        <v>129</v>
      </c>
      <c r="C157" s="107"/>
      <c r="D157" s="3"/>
      <c r="E157" s="8"/>
      <c r="F157" s="74" t="s">
        <v>112</v>
      </c>
      <c r="G157" s="14">
        <v>0.02</v>
      </c>
    </row>
    <row r="158" spans="2:7" x14ac:dyDescent="0.35">
      <c r="B158" s="104" t="s">
        <v>130</v>
      </c>
      <c r="C158" s="105"/>
      <c r="D158" s="32"/>
      <c r="E158" s="8"/>
      <c r="F158" s="74" t="s">
        <v>15</v>
      </c>
      <c r="G158" s="76" t="e">
        <f>E163/E35</f>
        <v>#DIV/0!</v>
      </c>
    </row>
    <row r="159" spans="2:7" ht="15" thickBot="1" x14ac:dyDescent="0.4">
      <c r="B159" s="106" t="s">
        <v>131</v>
      </c>
      <c r="C159" s="107"/>
      <c r="D159" s="3"/>
      <c r="E159" s="8"/>
      <c r="F159" s="65" t="s">
        <v>25</v>
      </c>
      <c r="G159" s="81" t="e">
        <f>G158-G157</f>
        <v>#DIV/0!</v>
      </c>
    </row>
    <row r="160" spans="2:7" ht="15" thickTop="1" x14ac:dyDescent="0.35">
      <c r="B160" s="104" t="s">
        <v>132</v>
      </c>
      <c r="C160" s="105"/>
      <c r="D160" s="32"/>
      <c r="E160" s="8"/>
      <c r="F160" s="18"/>
      <c r="G160" s="11"/>
    </row>
    <row r="161" spans="2:7" x14ac:dyDescent="0.35">
      <c r="B161" s="106" t="s">
        <v>133</v>
      </c>
      <c r="C161" s="107"/>
      <c r="D161" s="3"/>
      <c r="E161" s="8"/>
      <c r="F161" s="18"/>
      <c r="G161" s="11"/>
    </row>
    <row r="162" spans="2:7" x14ac:dyDescent="0.35">
      <c r="B162" s="104" t="s">
        <v>24</v>
      </c>
      <c r="C162" s="105"/>
      <c r="D162" s="32"/>
      <c r="E162" s="8"/>
      <c r="F162" s="18"/>
      <c r="G162" s="11"/>
    </row>
    <row r="163" spans="2:7" ht="15" thickBot="1" x14ac:dyDescent="0.4">
      <c r="B163" s="9"/>
      <c r="C163" s="3"/>
      <c r="D163" s="58" t="s">
        <v>158</v>
      </c>
      <c r="E163" s="59">
        <f>SUM(D157:D162)</f>
        <v>0</v>
      </c>
      <c r="F163" s="18"/>
      <c r="G163" s="11"/>
    </row>
    <row r="164" spans="2:7" ht="15" thickTop="1" x14ac:dyDescent="0.35">
      <c r="B164" s="9"/>
      <c r="C164" s="3"/>
      <c r="D164" s="3"/>
      <c r="E164" s="8"/>
      <c r="F164" s="18"/>
      <c r="G164" s="11"/>
    </row>
    <row r="165" spans="2:7" x14ac:dyDescent="0.35">
      <c r="B165" s="108" t="s">
        <v>134</v>
      </c>
      <c r="C165" s="109"/>
      <c r="D165" s="83" t="s">
        <v>3</v>
      </c>
      <c r="E165" s="8"/>
      <c r="F165" s="18"/>
      <c r="G165" s="11"/>
    </row>
    <row r="166" spans="2:7" x14ac:dyDescent="0.35">
      <c r="B166" s="106" t="s">
        <v>135</v>
      </c>
      <c r="C166" s="107"/>
      <c r="D166" s="3"/>
      <c r="E166" s="8"/>
      <c r="F166" s="74" t="s">
        <v>140</v>
      </c>
      <c r="G166" s="14">
        <v>0.04</v>
      </c>
    </row>
    <row r="167" spans="2:7" x14ac:dyDescent="0.35">
      <c r="B167" s="104" t="s">
        <v>136</v>
      </c>
      <c r="C167" s="105"/>
      <c r="D167" s="32"/>
      <c r="E167" s="8"/>
      <c r="F167" s="74" t="s">
        <v>15</v>
      </c>
      <c r="G167" s="78" t="e">
        <f>E172/E35</f>
        <v>#DIV/0!</v>
      </c>
    </row>
    <row r="168" spans="2:7" ht="15" thickBot="1" x14ac:dyDescent="0.4">
      <c r="B168" s="106" t="s">
        <v>137</v>
      </c>
      <c r="C168" s="107"/>
      <c r="D168" s="3"/>
      <c r="E168" s="8"/>
      <c r="F168" s="65" t="s">
        <v>25</v>
      </c>
      <c r="G168" s="82" t="e">
        <f>G167-G166</f>
        <v>#DIV/0!</v>
      </c>
    </row>
    <row r="169" spans="2:7" ht="15" thickTop="1" x14ac:dyDescent="0.35">
      <c r="B169" s="104" t="s">
        <v>138</v>
      </c>
      <c r="C169" s="105"/>
      <c r="D169" s="32"/>
      <c r="E169" s="8"/>
      <c r="F169" s="18"/>
      <c r="G169" s="11"/>
    </row>
    <row r="170" spans="2:7" x14ac:dyDescent="0.35">
      <c r="B170" s="106" t="s">
        <v>139</v>
      </c>
      <c r="C170" s="107"/>
      <c r="D170" s="3"/>
      <c r="E170" s="8"/>
      <c r="F170" s="18"/>
      <c r="G170" s="11"/>
    </row>
    <row r="171" spans="2:7" x14ac:dyDescent="0.35">
      <c r="B171" s="104" t="s">
        <v>24</v>
      </c>
      <c r="C171" s="105"/>
      <c r="D171" s="32"/>
      <c r="E171" s="8"/>
      <c r="F171" s="18"/>
      <c r="G171" s="11"/>
    </row>
    <row r="172" spans="2:7" ht="15" thickBot="1" x14ac:dyDescent="0.4">
      <c r="B172" s="9"/>
      <c r="C172" s="3"/>
      <c r="D172" s="58" t="s">
        <v>157</v>
      </c>
      <c r="E172" s="59">
        <f>SUM(D166:D171)</f>
        <v>0</v>
      </c>
      <c r="F172" s="18"/>
      <c r="G172" s="11"/>
    </row>
    <row r="173" spans="2:7" ht="15" thickTop="1" x14ac:dyDescent="0.35">
      <c r="B173" s="9"/>
      <c r="C173" s="3"/>
      <c r="D173" s="3"/>
      <c r="E173" s="8"/>
      <c r="F173" s="18"/>
      <c r="G173" s="11"/>
    </row>
    <row r="174" spans="2:7" x14ac:dyDescent="0.35">
      <c r="B174" s="108" t="s">
        <v>141</v>
      </c>
      <c r="C174" s="109"/>
      <c r="D174" s="83" t="s">
        <v>3</v>
      </c>
      <c r="E174" s="8"/>
      <c r="F174" s="18"/>
      <c r="G174" s="11"/>
    </row>
    <row r="175" spans="2:7" x14ac:dyDescent="0.35">
      <c r="B175" s="106" t="s">
        <v>142</v>
      </c>
      <c r="C175" s="107"/>
      <c r="D175" s="3"/>
      <c r="E175" s="8"/>
      <c r="F175" s="74" t="s">
        <v>159</v>
      </c>
      <c r="G175" s="14">
        <v>0.08</v>
      </c>
    </row>
    <row r="176" spans="2:7" x14ac:dyDescent="0.35">
      <c r="B176" s="104" t="s">
        <v>143</v>
      </c>
      <c r="C176" s="105"/>
      <c r="D176" s="32"/>
      <c r="E176" s="8"/>
      <c r="F176" s="74" t="s">
        <v>15</v>
      </c>
      <c r="G176" s="75" t="e">
        <f>E182/E35</f>
        <v>#DIV/0!</v>
      </c>
    </row>
    <row r="177" spans="2:7" ht="15" thickBot="1" x14ac:dyDescent="0.4">
      <c r="B177" s="106" t="s">
        <v>144</v>
      </c>
      <c r="C177" s="107"/>
      <c r="D177" s="3"/>
      <c r="E177" s="8"/>
      <c r="F177" s="65" t="s">
        <v>25</v>
      </c>
      <c r="G177" s="81" t="e">
        <f>G176-G175</f>
        <v>#DIV/0!</v>
      </c>
    </row>
    <row r="178" spans="2:7" ht="15" thickTop="1" x14ac:dyDescent="0.35">
      <c r="B178" s="104" t="s">
        <v>145</v>
      </c>
      <c r="C178" s="105"/>
      <c r="D178" s="32"/>
      <c r="E178" s="8"/>
      <c r="F178" s="18"/>
      <c r="G178" s="11"/>
    </row>
    <row r="179" spans="2:7" x14ac:dyDescent="0.35">
      <c r="B179" s="106" t="s">
        <v>146</v>
      </c>
      <c r="C179" s="107"/>
      <c r="D179" s="3"/>
      <c r="E179" s="8"/>
      <c r="F179" s="18"/>
      <c r="G179" s="11"/>
    </row>
    <row r="180" spans="2:7" x14ac:dyDescent="0.35">
      <c r="B180" s="104" t="s">
        <v>24</v>
      </c>
      <c r="C180" s="105"/>
      <c r="D180" s="32"/>
      <c r="E180" s="8"/>
      <c r="F180" s="18"/>
      <c r="G180" s="11"/>
    </row>
    <row r="181" spans="2:7" ht="15" thickBot="1" x14ac:dyDescent="0.4">
      <c r="B181" s="9"/>
      <c r="C181" s="3"/>
      <c r="D181" s="58" t="s">
        <v>156</v>
      </c>
      <c r="E181" s="59">
        <f>SUM(D175:D180)</f>
        <v>0</v>
      </c>
      <c r="F181" s="18"/>
      <c r="G181" s="11"/>
    </row>
    <row r="182" spans="2:7" ht="15" thickTop="1" x14ac:dyDescent="0.35">
      <c r="B182" s="9"/>
      <c r="C182" s="3"/>
      <c r="D182" s="3"/>
      <c r="E182" s="8"/>
      <c r="F182" s="18"/>
      <c r="G182" s="11"/>
    </row>
    <row r="183" spans="2:7" x14ac:dyDescent="0.35">
      <c r="B183" s="108" t="s">
        <v>147</v>
      </c>
      <c r="C183" s="109"/>
      <c r="D183" s="83" t="s">
        <v>3</v>
      </c>
      <c r="E183" s="8"/>
      <c r="F183" s="18"/>
      <c r="G183" s="11"/>
    </row>
    <row r="184" spans="2:7" x14ac:dyDescent="0.35">
      <c r="B184" s="106" t="s">
        <v>148</v>
      </c>
      <c r="C184" s="107"/>
      <c r="D184" s="3"/>
      <c r="E184" s="8"/>
      <c r="F184" s="74" t="s">
        <v>112</v>
      </c>
      <c r="G184" s="14">
        <v>0.02</v>
      </c>
    </row>
    <row r="185" spans="2:7" x14ac:dyDescent="0.35">
      <c r="B185" s="104" t="s">
        <v>149</v>
      </c>
      <c r="C185" s="105"/>
      <c r="D185" s="32"/>
      <c r="E185" s="8"/>
      <c r="F185" s="74" t="s">
        <v>15</v>
      </c>
      <c r="G185" s="75" t="e">
        <f>E190/E35</f>
        <v>#DIV/0!</v>
      </c>
    </row>
    <row r="186" spans="2:7" ht="15" thickBot="1" x14ac:dyDescent="0.4">
      <c r="B186" s="106" t="s">
        <v>150</v>
      </c>
      <c r="C186" s="107"/>
      <c r="D186" s="3"/>
      <c r="E186" s="8"/>
      <c r="F186" s="65" t="s">
        <v>25</v>
      </c>
      <c r="G186" s="81" t="e">
        <f>G185-G184</f>
        <v>#DIV/0!</v>
      </c>
    </row>
    <row r="187" spans="2:7" ht="15" thickTop="1" x14ac:dyDescent="0.35">
      <c r="B187" s="104" t="s">
        <v>151</v>
      </c>
      <c r="C187" s="105"/>
      <c r="D187" s="32"/>
      <c r="E187" s="8"/>
      <c r="F187" s="18"/>
      <c r="G187" s="11"/>
    </row>
    <row r="188" spans="2:7" x14ac:dyDescent="0.35">
      <c r="B188" s="106" t="s">
        <v>152</v>
      </c>
      <c r="C188" s="107"/>
      <c r="D188" s="3"/>
      <c r="E188" s="8"/>
      <c r="F188" s="18"/>
      <c r="G188" s="11"/>
    </row>
    <row r="189" spans="2:7" x14ac:dyDescent="0.35">
      <c r="B189" s="104" t="s">
        <v>153</v>
      </c>
      <c r="C189" s="105"/>
      <c r="D189" s="32"/>
      <c r="E189" s="8"/>
      <c r="F189" s="18"/>
      <c r="G189" s="11"/>
    </row>
    <row r="190" spans="2:7" x14ac:dyDescent="0.35">
      <c r="B190" s="106" t="s">
        <v>154</v>
      </c>
      <c r="C190" s="107"/>
      <c r="D190" s="3"/>
      <c r="E190" s="8"/>
      <c r="F190" s="18"/>
      <c r="G190" s="11"/>
    </row>
    <row r="191" spans="2:7" x14ac:dyDescent="0.35">
      <c r="B191" s="104" t="s">
        <v>24</v>
      </c>
      <c r="C191" s="105"/>
      <c r="D191" s="32"/>
      <c r="E191" s="8"/>
      <c r="F191" s="18"/>
      <c r="G191" s="11"/>
    </row>
    <row r="192" spans="2:7" ht="15" thickBot="1" x14ac:dyDescent="0.4">
      <c r="B192" s="9"/>
      <c r="C192" s="3"/>
      <c r="D192" s="58" t="s">
        <v>155</v>
      </c>
      <c r="E192" s="59">
        <f>SUM(D184:D191)</f>
        <v>0</v>
      </c>
      <c r="F192" s="18"/>
      <c r="G192" s="11"/>
    </row>
    <row r="193" spans="2:9" ht="15" thickTop="1" x14ac:dyDescent="0.35">
      <c r="B193" s="9"/>
      <c r="C193" s="3"/>
      <c r="D193" s="3"/>
      <c r="E193" s="8"/>
      <c r="F193" s="18"/>
      <c r="G193" s="11"/>
    </row>
    <row r="194" spans="2:9" x14ac:dyDescent="0.35">
      <c r="B194" s="108" t="s">
        <v>160</v>
      </c>
      <c r="C194" s="109"/>
      <c r="D194" s="83" t="s">
        <v>3</v>
      </c>
      <c r="E194" s="8"/>
      <c r="F194" s="18"/>
      <c r="G194" s="11"/>
    </row>
    <row r="195" spans="2:9" x14ac:dyDescent="0.35">
      <c r="B195" s="106" t="s">
        <v>161</v>
      </c>
      <c r="C195" s="107"/>
      <c r="D195" s="3"/>
      <c r="E195" s="8"/>
      <c r="F195" s="74" t="s">
        <v>112</v>
      </c>
      <c r="G195" s="14">
        <v>0.02</v>
      </c>
    </row>
    <row r="196" spans="2:9" x14ac:dyDescent="0.35">
      <c r="B196" s="104" t="s">
        <v>162</v>
      </c>
      <c r="C196" s="105"/>
      <c r="D196" s="32"/>
      <c r="E196" s="8"/>
      <c r="F196" s="74" t="s">
        <v>15</v>
      </c>
      <c r="G196" s="75" t="e">
        <f>E201/E35</f>
        <v>#DIV/0!</v>
      </c>
    </row>
    <row r="197" spans="2:9" ht="15" thickBot="1" x14ac:dyDescent="0.4">
      <c r="B197" s="106" t="s">
        <v>163</v>
      </c>
      <c r="C197" s="107"/>
      <c r="D197" s="3"/>
      <c r="E197" s="8"/>
      <c r="F197" s="65" t="s">
        <v>25</v>
      </c>
      <c r="G197" s="81" t="e">
        <f>G196-G195</f>
        <v>#DIV/0!</v>
      </c>
    </row>
    <row r="198" spans="2:9" ht="15" thickTop="1" x14ac:dyDescent="0.35">
      <c r="B198" s="104" t="s">
        <v>164</v>
      </c>
      <c r="C198" s="105"/>
      <c r="D198" s="32"/>
      <c r="E198" s="8"/>
      <c r="F198" s="18"/>
      <c r="G198" s="11"/>
    </row>
    <row r="199" spans="2:9" x14ac:dyDescent="0.35">
      <c r="B199" s="106" t="s">
        <v>165</v>
      </c>
      <c r="C199" s="107"/>
      <c r="D199" s="3"/>
      <c r="E199" s="8"/>
      <c r="F199" s="18"/>
      <c r="G199" s="11"/>
    </row>
    <row r="200" spans="2:9" x14ac:dyDescent="0.35">
      <c r="B200" s="104" t="s">
        <v>166</v>
      </c>
      <c r="C200" s="105"/>
      <c r="D200" s="32"/>
      <c r="E200" s="8"/>
      <c r="F200" s="18"/>
      <c r="G200" s="11"/>
    </row>
    <row r="201" spans="2:9" x14ac:dyDescent="0.35">
      <c r="B201" s="106" t="s">
        <v>167</v>
      </c>
      <c r="C201" s="107"/>
      <c r="D201" s="3"/>
      <c r="E201" s="8"/>
      <c r="F201" s="18"/>
      <c r="G201" s="11"/>
    </row>
    <row r="202" spans="2:9" x14ac:dyDescent="0.35">
      <c r="B202" s="104" t="s">
        <v>24</v>
      </c>
      <c r="C202" s="105"/>
      <c r="D202" s="32"/>
      <c r="E202" s="8"/>
      <c r="F202" s="18"/>
      <c r="G202" s="11"/>
    </row>
    <row r="203" spans="2:9" ht="15" thickBot="1" x14ac:dyDescent="0.4">
      <c r="B203" s="9"/>
      <c r="C203" s="3"/>
      <c r="D203" s="58" t="s">
        <v>168</v>
      </c>
      <c r="E203" s="59">
        <f>SUM(D195:D202)</f>
        <v>0</v>
      </c>
      <c r="F203" s="18"/>
      <c r="G203" s="11"/>
    </row>
    <row r="204" spans="2:9" ht="15" customHeight="1" thickTop="1" x14ac:dyDescent="0.35">
      <c r="B204" s="9"/>
      <c r="C204" s="3"/>
      <c r="D204" s="3"/>
      <c r="E204" s="91"/>
      <c r="F204" s="22"/>
      <c r="G204" s="22"/>
      <c r="H204" s="90"/>
    </row>
    <row r="205" spans="2:9" x14ac:dyDescent="0.35">
      <c r="B205" s="102" t="s">
        <v>171</v>
      </c>
      <c r="C205" s="103"/>
      <c r="D205" s="103"/>
      <c r="E205" s="92">
        <f>SUM(E58:E203)</f>
        <v>0</v>
      </c>
      <c r="F205" s="22"/>
      <c r="G205" s="89"/>
      <c r="I205" s="95"/>
    </row>
    <row r="206" spans="2:9" x14ac:dyDescent="0.35">
      <c r="B206" s="9"/>
      <c r="C206" s="3"/>
      <c r="E206" s="96"/>
      <c r="F206" s="18"/>
      <c r="G206" s="11"/>
    </row>
    <row r="207" spans="2:9" ht="29" x14ac:dyDescent="0.35">
      <c r="B207" s="60"/>
      <c r="C207" s="61"/>
      <c r="D207" s="61" t="s">
        <v>27</v>
      </c>
      <c r="E207" s="62">
        <f>E35</f>
        <v>0</v>
      </c>
      <c r="F207" s="77" t="s">
        <v>222</v>
      </c>
      <c r="G207" s="13">
        <v>1</v>
      </c>
    </row>
    <row r="208" spans="2:9" ht="15" thickBot="1" x14ac:dyDescent="0.4">
      <c r="B208" s="63"/>
      <c r="C208" s="64"/>
      <c r="D208" s="61" t="s">
        <v>172</v>
      </c>
      <c r="E208" s="62">
        <f>E205</f>
        <v>0</v>
      </c>
      <c r="F208" s="74" t="s">
        <v>223</v>
      </c>
      <c r="G208" s="76" t="e">
        <f>SUM(G196+G185+G176+G167+G158+G150+G140+G129+G117+G107+G91+G84+G68+G62+G42)</f>
        <v>#DIV/0!</v>
      </c>
    </row>
    <row r="209" spans="2:7" ht="15.5" thickTop="1" thickBot="1" x14ac:dyDescent="0.4">
      <c r="B209" s="70"/>
      <c r="C209" s="71"/>
      <c r="D209" s="72" t="s">
        <v>173</v>
      </c>
      <c r="E209" s="73">
        <f>E207-E208</f>
        <v>0</v>
      </c>
      <c r="F209" s="93"/>
      <c r="G209" s="88"/>
    </row>
    <row r="210" spans="2:7" ht="15.5" thickTop="1" thickBot="1" x14ac:dyDescent="0.4">
      <c r="B210" s="67"/>
      <c r="C210" s="68"/>
      <c r="D210" s="68"/>
      <c r="E210" s="69"/>
      <c r="F210" s="94"/>
      <c r="G210" s="87"/>
    </row>
  </sheetData>
  <mergeCells count="157">
    <mergeCell ref="B199:C199"/>
    <mergeCell ref="B200:C200"/>
    <mergeCell ref="B201:C201"/>
    <mergeCell ref="B202:C202"/>
    <mergeCell ref="B188:C188"/>
    <mergeCell ref="B189:C189"/>
    <mergeCell ref="B190:C190"/>
    <mergeCell ref="B191:C191"/>
    <mergeCell ref="B194:C194"/>
    <mergeCell ref="B195:C195"/>
    <mergeCell ref="B196:C196"/>
    <mergeCell ref="B197:C197"/>
    <mergeCell ref="B198:C198"/>
    <mergeCell ref="B177:C177"/>
    <mergeCell ref="B178:C178"/>
    <mergeCell ref="B179:C179"/>
    <mergeCell ref="B180:C180"/>
    <mergeCell ref="B183:C183"/>
    <mergeCell ref="B184:C184"/>
    <mergeCell ref="B185:C185"/>
    <mergeCell ref="B186:C186"/>
    <mergeCell ref="B187:C187"/>
    <mergeCell ref="B166:C166"/>
    <mergeCell ref="B167:C167"/>
    <mergeCell ref="B168:C168"/>
    <mergeCell ref="B169:C169"/>
    <mergeCell ref="B170:C170"/>
    <mergeCell ref="B171:C171"/>
    <mergeCell ref="B175:C175"/>
    <mergeCell ref="B174:C174"/>
    <mergeCell ref="B176:C176"/>
    <mergeCell ref="B156:C156"/>
    <mergeCell ref="B165:C165"/>
    <mergeCell ref="B157:C157"/>
    <mergeCell ref="B158:C158"/>
    <mergeCell ref="B159:C159"/>
    <mergeCell ref="B160:C160"/>
    <mergeCell ref="B161:C161"/>
    <mergeCell ref="B162:C162"/>
    <mergeCell ref="B67:C67"/>
    <mergeCell ref="B68:C68"/>
    <mergeCell ref="B69:C69"/>
    <mergeCell ref="B70:C70"/>
    <mergeCell ref="B71:C71"/>
    <mergeCell ref="B72:C72"/>
    <mergeCell ref="B73:C73"/>
    <mergeCell ref="B74:C74"/>
    <mergeCell ref="B75:C75"/>
    <mergeCell ref="B8:C8"/>
    <mergeCell ref="B9:C9"/>
    <mergeCell ref="B10:C10"/>
    <mergeCell ref="B11:C11"/>
    <mergeCell ref="B12:C12"/>
    <mergeCell ref="B13:C13"/>
    <mergeCell ref="B1:G1"/>
    <mergeCell ref="B3:C3"/>
    <mergeCell ref="B7:C7"/>
    <mergeCell ref="B5:E6"/>
    <mergeCell ref="B2:G2"/>
    <mergeCell ref="B25:C25"/>
    <mergeCell ref="B28:C28"/>
    <mergeCell ref="B29:C29"/>
    <mergeCell ref="B30:C30"/>
    <mergeCell ref="B31:C31"/>
    <mergeCell ref="B32:C32"/>
    <mergeCell ref="B14:C14"/>
    <mergeCell ref="B15:C15"/>
    <mergeCell ref="B16:C16"/>
    <mergeCell ref="B24:C24"/>
    <mergeCell ref="B19:E20"/>
    <mergeCell ref="B22:C22"/>
    <mergeCell ref="B23:C23"/>
    <mergeCell ref="B43:C43"/>
    <mergeCell ref="B44:C44"/>
    <mergeCell ref="B45:C45"/>
    <mergeCell ref="B46:C46"/>
    <mergeCell ref="B47:C47"/>
    <mergeCell ref="B48:C48"/>
    <mergeCell ref="B37:E38"/>
    <mergeCell ref="B40:C40"/>
    <mergeCell ref="B41:C41"/>
    <mergeCell ref="B42:C42"/>
    <mergeCell ref="B54:C54"/>
    <mergeCell ref="B55:C55"/>
    <mergeCell ref="B56:C56"/>
    <mergeCell ref="B57:C57"/>
    <mergeCell ref="B61:C61"/>
    <mergeCell ref="B62:C62"/>
    <mergeCell ref="B49:C49"/>
    <mergeCell ref="B50:C50"/>
    <mergeCell ref="B51:C51"/>
    <mergeCell ref="B52:C52"/>
    <mergeCell ref="B53:C53"/>
    <mergeCell ref="B90:C90"/>
    <mergeCell ref="B91:C91"/>
    <mergeCell ref="B92:C92"/>
    <mergeCell ref="B93:C93"/>
    <mergeCell ref="B94:C94"/>
    <mergeCell ref="B95:C95"/>
    <mergeCell ref="B63:C63"/>
    <mergeCell ref="B83:C83"/>
    <mergeCell ref="B84:C84"/>
    <mergeCell ref="B85:C85"/>
    <mergeCell ref="B86:C86"/>
    <mergeCell ref="B87:C87"/>
    <mergeCell ref="B76:C76"/>
    <mergeCell ref="B77:C77"/>
    <mergeCell ref="B78:C78"/>
    <mergeCell ref="B79:C79"/>
    <mergeCell ref="B66:C66"/>
    <mergeCell ref="B102:C102"/>
    <mergeCell ref="B105:C105"/>
    <mergeCell ref="B106:C106"/>
    <mergeCell ref="B107:C107"/>
    <mergeCell ref="B108:C108"/>
    <mergeCell ref="B109:C109"/>
    <mergeCell ref="B96:C96"/>
    <mergeCell ref="B97:C97"/>
    <mergeCell ref="B98:C98"/>
    <mergeCell ref="B99:C99"/>
    <mergeCell ref="B100:C100"/>
    <mergeCell ref="B101:C101"/>
    <mergeCell ref="B119:C119"/>
    <mergeCell ref="B120:C120"/>
    <mergeCell ref="B121:C121"/>
    <mergeCell ref="B122:C122"/>
    <mergeCell ref="B123:C123"/>
    <mergeCell ref="B110:C110"/>
    <mergeCell ref="B111:C111"/>
    <mergeCell ref="B112:C112"/>
    <mergeCell ref="B115:C115"/>
    <mergeCell ref="B116:C116"/>
    <mergeCell ref="B117:C117"/>
    <mergeCell ref="B35:D35"/>
    <mergeCell ref="B205:D205"/>
    <mergeCell ref="B150:C150"/>
    <mergeCell ref="B151:C151"/>
    <mergeCell ref="B152:C152"/>
    <mergeCell ref="B142:C142"/>
    <mergeCell ref="B143:C143"/>
    <mergeCell ref="B144:C144"/>
    <mergeCell ref="B145:C145"/>
    <mergeCell ref="B148:C148"/>
    <mergeCell ref="B149:C149"/>
    <mergeCell ref="B134:C134"/>
    <mergeCell ref="B135:C135"/>
    <mergeCell ref="B138:C138"/>
    <mergeCell ref="B139:C139"/>
    <mergeCell ref="B140:C140"/>
    <mergeCell ref="B141:C141"/>
    <mergeCell ref="B128:C128"/>
    <mergeCell ref="B129:C129"/>
    <mergeCell ref="B130:C130"/>
    <mergeCell ref="B131:C131"/>
    <mergeCell ref="B132:C132"/>
    <mergeCell ref="B133:C133"/>
    <mergeCell ref="B118:C1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F19E1-675C-407F-A608-0B224A304D58}">
  <sheetPr>
    <tabColor rgb="FFED9355"/>
  </sheetPr>
  <dimension ref="A1:BQ39"/>
  <sheetViews>
    <sheetView workbookViewId="0">
      <pane xSplit="2" ySplit="6" topLeftCell="C7" activePane="bottomRight" state="frozen"/>
      <selection pane="topRight" activeCell="C1" sqref="C1"/>
      <selection pane="bottomLeft" activeCell="A7" sqref="A7"/>
      <selection pane="bottomRight" activeCell="K24" sqref="K24"/>
    </sheetView>
  </sheetViews>
  <sheetFormatPr defaultRowHeight="14.5" x14ac:dyDescent="0.35"/>
  <cols>
    <col min="1" max="1" width="3.90625" customWidth="1"/>
    <col min="2" max="2" width="28" customWidth="1"/>
    <col min="3" max="5" width="10.6328125" customWidth="1"/>
    <col min="6" max="6" width="12.453125" customWidth="1"/>
    <col min="7" max="21" width="10.6328125" customWidth="1"/>
    <col min="22" max="22" width="12.6328125" bestFit="1" customWidth="1"/>
  </cols>
  <sheetData>
    <row r="1" spans="1:69" ht="52" customHeight="1" x14ac:dyDescent="0.55000000000000004">
      <c r="A1" s="130" t="s">
        <v>207</v>
      </c>
      <c r="B1" s="131"/>
      <c r="C1" s="22"/>
      <c r="D1" s="22"/>
      <c r="E1" s="22"/>
      <c r="F1" s="22"/>
      <c r="G1" s="22"/>
      <c r="H1" s="22"/>
      <c r="I1" s="22"/>
      <c r="J1" s="22"/>
      <c r="K1" s="22"/>
      <c r="L1" s="22"/>
      <c r="M1" s="22"/>
      <c r="N1" s="22"/>
      <c r="O1" s="22"/>
      <c r="P1" s="22"/>
      <c r="Q1" s="22"/>
      <c r="R1" s="22"/>
      <c r="S1" s="22"/>
      <c r="T1" s="22"/>
      <c r="U1" s="22"/>
      <c r="V1" s="22"/>
      <c r="W1" s="22"/>
    </row>
    <row r="2" spans="1:69" ht="17" customHeight="1" x14ac:dyDescent="0.35">
      <c r="A2" s="132" t="s">
        <v>208</v>
      </c>
      <c r="B2" s="133"/>
      <c r="C2" s="10"/>
      <c r="D2" s="10"/>
      <c r="E2" s="10"/>
      <c r="F2" s="10"/>
      <c r="G2" s="10"/>
      <c r="H2" s="10"/>
      <c r="I2" s="10"/>
      <c r="J2" s="10"/>
      <c r="K2" s="10"/>
      <c r="L2" s="10"/>
      <c r="M2" s="10"/>
      <c r="N2" s="10"/>
      <c r="O2" s="10"/>
      <c r="P2" s="10"/>
      <c r="Q2" s="10"/>
      <c r="R2" s="10"/>
      <c r="S2" s="10"/>
      <c r="T2" s="10"/>
      <c r="U2" s="10"/>
      <c r="V2" s="10"/>
      <c r="W2" s="10"/>
    </row>
    <row r="3" spans="1:69" x14ac:dyDescent="0.35">
      <c r="A3" s="132"/>
      <c r="B3" s="133"/>
      <c r="C3" s="134" t="s">
        <v>215</v>
      </c>
      <c r="D3" s="135"/>
      <c r="E3" s="135"/>
      <c r="F3" s="135"/>
      <c r="G3" s="136" t="s">
        <v>216</v>
      </c>
      <c r="H3" s="136"/>
      <c r="I3" s="136"/>
      <c r="J3" s="136"/>
      <c r="K3" s="136"/>
      <c r="L3" s="136"/>
      <c r="M3" s="136"/>
      <c r="N3" s="136"/>
      <c r="O3" s="136"/>
      <c r="P3" s="136"/>
      <c r="Q3" s="136"/>
      <c r="R3" s="136"/>
      <c r="S3" s="136"/>
      <c r="T3" s="136"/>
      <c r="U3" s="137"/>
      <c r="V3" s="138" t="s">
        <v>217</v>
      </c>
      <c r="W3" s="128" t="s">
        <v>218</v>
      </c>
      <c r="X3" s="44"/>
    </row>
    <row r="4" spans="1:69" ht="32" customHeight="1" x14ac:dyDescent="0.35">
      <c r="A4" s="41"/>
      <c r="B4" s="42" t="s">
        <v>209</v>
      </c>
      <c r="C4" s="37" t="s">
        <v>2</v>
      </c>
      <c r="D4" s="23" t="s">
        <v>17</v>
      </c>
      <c r="E4" s="23" t="s">
        <v>20</v>
      </c>
      <c r="F4" s="24" t="s">
        <v>27</v>
      </c>
      <c r="G4" s="25" t="s">
        <v>29</v>
      </c>
      <c r="H4" s="25" t="s">
        <v>105</v>
      </c>
      <c r="I4" s="25" t="s">
        <v>117</v>
      </c>
      <c r="J4" s="25" t="s">
        <v>213</v>
      </c>
      <c r="K4" s="26" t="s">
        <v>219</v>
      </c>
      <c r="L4" s="25" t="s">
        <v>75</v>
      </c>
      <c r="M4" s="25" t="s">
        <v>85</v>
      </c>
      <c r="N4" s="26" t="s">
        <v>220</v>
      </c>
      <c r="O4" s="25" t="s">
        <v>104</v>
      </c>
      <c r="P4" s="25" t="s">
        <v>113</v>
      </c>
      <c r="Q4" s="25" t="s">
        <v>128</v>
      </c>
      <c r="R4" s="25" t="s">
        <v>134</v>
      </c>
      <c r="S4" s="25" t="s">
        <v>141</v>
      </c>
      <c r="T4" s="25" t="s">
        <v>147</v>
      </c>
      <c r="U4" s="27" t="s">
        <v>214</v>
      </c>
      <c r="V4" s="139"/>
      <c r="W4" s="129"/>
      <c r="X4" s="44"/>
    </row>
    <row r="5" spans="1:69" ht="25" customHeight="1" x14ac:dyDescent="0.35">
      <c r="A5" s="39"/>
      <c r="B5" s="40" t="s">
        <v>210</v>
      </c>
      <c r="C5" s="38">
        <f>'Spending Plan'!E17</f>
        <v>0</v>
      </c>
      <c r="D5" s="28">
        <f>'Spending Plan'!E26</f>
        <v>0</v>
      </c>
      <c r="E5" s="28">
        <f>'Spending Plan'!E35</f>
        <v>0</v>
      </c>
      <c r="F5" s="29">
        <f>'Spending Plan'!E35</f>
        <v>0</v>
      </c>
      <c r="G5" s="28">
        <f>'Spending Plan'!E58</f>
        <v>0</v>
      </c>
      <c r="H5" s="28">
        <f>'Spending Plan'!E64</f>
        <v>0</v>
      </c>
      <c r="I5" s="28">
        <f>'Spending Plan'!E80</f>
        <v>0</v>
      </c>
      <c r="J5" s="28">
        <f>'Spending Plan'!E88</f>
        <v>0</v>
      </c>
      <c r="K5" s="28">
        <f>'Spending Plan'!E103</f>
        <v>0</v>
      </c>
      <c r="L5" s="28">
        <f>'Spending Plan'!E113</f>
        <v>0</v>
      </c>
      <c r="M5" s="28">
        <f>'Spending Plan'!E125</f>
        <v>0</v>
      </c>
      <c r="N5" s="28">
        <f>'Spending Plan'!E136</f>
        <v>0</v>
      </c>
      <c r="O5" s="28">
        <f>'Spending Plan'!E146</f>
        <v>0</v>
      </c>
      <c r="P5" s="28">
        <f>'Spending Plan'!E153</f>
        <v>0</v>
      </c>
      <c r="Q5" s="28">
        <f>'Spending Plan'!E163</f>
        <v>0</v>
      </c>
      <c r="R5" s="28">
        <f>'Spending Plan'!E172</f>
        <v>0</v>
      </c>
      <c r="S5" s="28">
        <f>'Spending Plan'!E181</f>
        <v>0</v>
      </c>
      <c r="T5" s="28">
        <f>'Spending Plan'!E192</f>
        <v>0</v>
      </c>
      <c r="U5" s="30">
        <f>'Spending Plan'!E203</f>
        <v>0</v>
      </c>
      <c r="V5" s="31">
        <f>'Spending Plan'!E205</f>
        <v>0</v>
      </c>
      <c r="W5" s="53">
        <f>F38-V38</f>
        <v>0</v>
      </c>
    </row>
    <row r="6" spans="1:69" s="21" customFormat="1" x14ac:dyDescent="0.35">
      <c r="A6" s="10"/>
      <c r="B6" s="43" t="s">
        <v>211</v>
      </c>
      <c r="C6" s="97"/>
      <c r="D6" s="97"/>
      <c r="E6" s="97"/>
      <c r="F6" s="97"/>
      <c r="G6" s="97"/>
      <c r="H6" s="97"/>
      <c r="I6" s="97"/>
      <c r="J6" s="97"/>
      <c r="K6" s="97"/>
      <c r="L6" s="97"/>
      <c r="M6" s="97"/>
      <c r="N6" s="97"/>
      <c r="O6" s="97"/>
      <c r="P6" s="97"/>
      <c r="Q6" s="97"/>
      <c r="R6" s="97"/>
      <c r="S6" s="97"/>
      <c r="T6" s="97"/>
      <c r="U6" s="97"/>
      <c r="V6" s="97"/>
      <c r="W6" s="97"/>
      <c r="X6" s="44"/>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row>
    <row r="7" spans="1:69" x14ac:dyDescent="0.35">
      <c r="A7" s="48"/>
      <c r="B7" s="36">
        <v>1</v>
      </c>
      <c r="C7" s="3"/>
      <c r="D7" s="3"/>
      <c r="E7" s="3"/>
      <c r="F7" s="34">
        <f>C7-D7-E7</f>
        <v>0</v>
      </c>
      <c r="G7" s="3"/>
      <c r="H7" s="3"/>
      <c r="I7" s="3"/>
      <c r="J7" s="3"/>
      <c r="K7" s="3"/>
      <c r="L7" s="3"/>
      <c r="M7" s="3"/>
      <c r="N7" s="3"/>
      <c r="O7" s="3"/>
      <c r="P7" s="3"/>
      <c r="Q7" s="3"/>
      <c r="R7" s="3"/>
      <c r="S7" s="3"/>
      <c r="T7" s="3"/>
      <c r="U7" s="3"/>
      <c r="V7" s="52">
        <f>SUM(G7:U7)</f>
        <v>0</v>
      </c>
      <c r="W7" s="10"/>
      <c r="X7" s="44"/>
    </row>
    <row r="8" spans="1:69" x14ac:dyDescent="0.35">
      <c r="A8" s="48"/>
      <c r="B8" s="33">
        <v>2</v>
      </c>
      <c r="C8" s="3"/>
      <c r="D8" s="3"/>
      <c r="E8" s="3"/>
      <c r="F8" s="34">
        <f>(C7+C8)-(D7+D8)-(E7+E8)</f>
        <v>0</v>
      </c>
      <c r="G8" s="3"/>
      <c r="H8" s="3"/>
      <c r="I8" s="3"/>
      <c r="J8" s="3"/>
      <c r="K8" s="3"/>
      <c r="L8" s="3"/>
      <c r="M8" s="3"/>
      <c r="N8" s="3"/>
      <c r="O8" s="3"/>
      <c r="P8" s="3"/>
      <c r="Q8" s="3"/>
      <c r="R8" s="3"/>
      <c r="S8" s="3"/>
      <c r="T8" s="3"/>
      <c r="U8" s="3"/>
      <c r="V8" s="52">
        <f t="shared" ref="V8:V38" si="0">SUM(G8:U8)</f>
        <v>0</v>
      </c>
      <c r="W8" s="45"/>
    </row>
    <row r="9" spans="1:69" x14ac:dyDescent="0.35">
      <c r="A9" s="48"/>
      <c r="B9" s="36">
        <v>3</v>
      </c>
      <c r="C9" s="3"/>
      <c r="D9" s="3"/>
      <c r="E9" s="3"/>
      <c r="F9" s="34">
        <f>(C7+C8+C9)-(D7+D8+D9)-(E7+E8+E9)</f>
        <v>0</v>
      </c>
      <c r="G9" s="3"/>
      <c r="H9" s="3"/>
      <c r="I9" s="3"/>
      <c r="J9" s="3"/>
      <c r="K9" s="3"/>
      <c r="L9" s="3"/>
      <c r="M9" s="3"/>
      <c r="N9" s="3"/>
      <c r="O9" s="3"/>
      <c r="P9" s="3"/>
      <c r="Q9" s="3"/>
      <c r="R9" s="3"/>
      <c r="S9" s="3"/>
      <c r="T9" s="3"/>
      <c r="U9" s="3"/>
      <c r="V9" s="35">
        <f t="shared" si="0"/>
        <v>0</v>
      </c>
      <c r="W9" s="46"/>
    </row>
    <row r="10" spans="1:69" x14ac:dyDescent="0.35">
      <c r="A10" s="48"/>
      <c r="B10" s="33">
        <v>4</v>
      </c>
      <c r="C10" s="3"/>
      <c r="D10" s="3"/>
      <c r="E10" s="3"/>
      <c r="F10" s="34">
        <f>(C7+C8+C9+C10)-(D7+D8+D9+D10)-(E7+E8+E9+E10)</f>
        <v>0</v>
      </c>
      <c r="G10" s="3"/>
      <c r="H10" s="3"/>
      <c r="I10" s="3"/>
      <c r="J10" s="3"/>
      <c r="K10" s="3"/>
      <c r="L10" s="3"/>
      <c r="M10" s="3"/>
      <c r="N10" s="3"/>
      <c r="O10" s="3"/>
      <c r="P10" s="3"/>
      <c r="Q10" s="3"/>
      <c r="R10" s="3"/>
      <c r="S10" s="3"/>
      <c r="T10" s="3"/>
      <c r="U10" s="3"/>
      <c r="V10" s="35">
        <f t="shared" si="0"/>
        <v>0</v>
      </c>
      <c r="W10" s="46"/>
    </row>
    <row r="11" spans="1:69" x14ac:dyDescent="0.35">
      <c r="A11" s="48"/>
      <c r="B11" s="36">
        <v>5</v>
      </c>
      <c r="C11" s="3"/>
      <c r="D11" s="3"/>
      <c r="E11" s="3"/>
      <c r="F11" s="34">
        <f>(C7+C8+C9+C10+C11)-(D7+D8+D9+D10+D11)-(E7+E8+E9+E10+E11)</f>
        <v>0</v>
      </c>
      <c r="G11" s="3"/>
      <c r="H11" s="3"/>
      <c r="I11" s="3"/>
      <c r="J11" s="3"/>
      <c r="K11" s="3"/>
      <c r="L11" s="3"/>
      <c r="M11" s="3"/>
      <c r="N11" s="3"/>
      <c r="O11" s="3"/>
      <c r="P11" s="3"/>
      <c r="Q11" s="3"/>
      <c r="R11" s="3"/>
      <c r="S11" s="3"/>
      <c r="T11" s="3"/>
      <c r="U11" s="3"/>
      <c r="V11" s="35">
        <f t="shared" si="0"/>
        <v>0</v>
      </c>
      <c r="W11" s="46"/>
    </row>
    <row r="12" spans="1:69" x14ac:dyDescent="0.35">
      <c r="A12" s="48"/>
      <c r="B12" s="33">
        <v>6</v>
      </c>
      <c r="C12" s="3"/>
      <c r="D12" s="3"/>
      <c r="E12" s="3"/>
      <c r="F12" s="34">
        <f>(C7+C8+C9+C10+C11+C12)-(D7+D8+D9+D10+D11+D12)-(E7+E8+E9+E10+E11+E12)</f>
        <v>0</v>
      </c>
      <c r="G12" s="3"/>
      <c r="H12" s="3"/>
      <c r="I12" s="3"/>
      <c r="J12" s="3"/>
      <c r="K12" s="3"/>
      <c r="L12" s="3"/>
      <c r="M12" s="3"/>
      <c r="N12" s="3"/>
      <c r="O12" s="3"/>
      <c r="P12" s="3"/>
      <c r="Q12" s="3"/>
      <c r="R12" s="3"/>
      <c r="S12" s="3"/>
      <c r="T12" s="3"/>
      <c r="U12" s="3"/>
      <c r="V12" s="35">
        <f t="shared" si="0"/>
        <v>0</v>
      </c>
      <c r="W12" s="46"/>
    </row>
    <row r="13" spans="1:69" x14ac:dyDescent="0.35">
      <c r="A13" s="48"/>
      <c r="B13" s="36">
        <v>7</v>
      </c>
      <c r="C13" s="3"/>
      <c r="D13" s="3"/>
      <c r="E13" s="3"/>
      <c r="F13" s="34">
        <f>(C7+C8+C9+C10+C11+C12+C13)-(D7+D8+D9+D10+D11+D12+D13)-(E7+E8+E9+E10+E11+E12+E13)</f>
        <v>0</v>
      </c>
      <c r="G13" s="3"/>
      <c r="H13" s="3"/>
      <c r="I13" s="3"/>
      <c r="J13" s="3"/>
      <c r="K13" s="3"/>
      <c r="L13" s="3"/>
      <c r="M13" s="3"/>
      <c r="N13" s="3"/>
      <c r="O13" s="3"/>
      <c r="P13" s="3"/>
      <c r="Q13" s="3"/>
      <c r="R13" s="3"/>
      <c r="S13" s="3"/>
      <c r="T13" s="3"/>
      <c r="U13" s="3"/>
      <c r="V13" s="35">
        <f t="shared" si="0"/>
        <v>0</v>
      </c>
      <c r="W13" s="46"/>
    </row>
    <row r="14" spans="1:69" x14ac:dyDescent="0.35">
      <c r="A14" s="48"/>
      <c r="B14" s="33">
        <v>8</v>
      </c>
      <c r="C14" s="3"/>
      <c r="D14" s="3"/>
      <c r="E14" s="3"/>
      <c r="F14" s="34">
        <f>(C7+C8+C9+C10+C11+C12+C13+C14)-(D7+D8+D9+D10+D11+D12+D13+D14)-(E7+E8+E9+E10+E11+E12+E13+E14)</f>
        <v>0</v>
      </c>
      <c r="G14" s="3"/>
      <c r="H14" s="3"/>
      <c r="I14" s="3"/>
      <c r="J14" s="3"/>
      <c r="K14" s="3"/>
      <c r="L14" s="3"/>
      <c r="M14" s="3"/>
      <c r="N14" s="3"/>
      <c r="O14" s="3"/>
      <c r="P14" s="3"/>
      <c r="Q14" s="3"/>
      <c r="R14" s="3"/>
      <c r="S14" s="3"/>
      <c r="T14" s="3"/>
      <c r="U14" s="3"/>
      <c r="V14" s="35">
        <f t="shared" si="0"/>
        <v>0</v>
      </c>
      <c r="W14" s="46"/>
    </row>
    <row r="15" spans="1:69" x14ac:dyDescent="0.35">
      <c r="A15" s="48"/>
      <c r="B15" s="36">
        <v>9</v>
      </c>
      <c r="C15" s="3"/>
      <c r="D15" s="3"/>
      <c r="E15" s="3"/>
      <c r="F15" s="34">
        <f>(C7+C8+C9+C10+C11+C12+C13+C14+C15)-(D7+D8+D9+D10+D11+D12+D13+D14+D15)-(E7+E8+E9+E10+E11+E12+E13+E14+E15)</f>
        <v>0</v>
      </c>
      <c r="G15" s="3"/>
      <c r="H15" s="3"/>
      <c r="I15" s="3"/>
      <c r="J15" s="3"/>
      <c r="K15" s="3"/>
      <c r="L15" s="3"/>
      <c r="M15" s="3"/>
      <c r="N15" s="3"/>
      <c r="O15" s="3"/>
      <c r="P15" s="3"/>
      <c r="Q15" s="3"/>
      <c r="R15" s="3"/>
      <c r="S15" s="3"/>
      <c r="T15" s="3"/>
      <c r="U15" s="3"/>
      <c r="V15" s="35">
        <f t="shared" si="0"/>
        <v>0</v>
      </c>
      <c r="W15" s="46"/>
    </row>
    <row r="16" spans="1:69" x14ac:dyDescent="0.35">
      <c r="A16" s="48"/>
      <c r="B16" s="33">
        <v>10</v>
      </c>
      <c r="C16" s="3"/>
      <c r="D16" s="3"/>
      <c r="E16" s="3"/>
      <c r="F16" s="34">
        <f>(C7+C8+C9+C10+C11+C12+C13+C14+C15+C16)-(D7+D8+D9+D10+D11+D12+D13+D14+D15+D16)-(E7+E8+E9+E10+E11+E12+E13+E14+E15+E16)</f>
        <v>0</v>
      </c>
      <c r="G16" s="3"/>
      <c r="H16" s="3"/>
      <c r="I16" s="3"/>
      <c r="J16" s="3"/>
      <c r="K16" s="3"/>
      <c r="L16" s="3"/>
      <c r="M16" s="3"/>
      <c r="N16" s="3"/>
      <c r="O16" s="3"/>
      <c r="P16" s="3"/>
      <c r="Q16" s="3"/>
      <c r="R16" s="3"/>
      <c r="S16" s="3"/>
      <c r="T16" s="3"/>
      <c r="U16" s="3"/>
      <c r="V16" s="35">
        <f t="shared" si="0"/>
        <v>0</v>
      </c>
      <c r="W16" s="46"/>
    </row>
    <row r="17" spans="1:23" x14ac:dyDescent="0.35">
      <c r="A17" s="48"/>
      <c r="B17" s="36">
        <v>11</v>
      </c>
      <c r="C17" s="3"/>
      <c r="D17" s="3"/>
      <c r="E17" s="3"/>
      <c r="F17" s="34">
        <f>(C7+C8+C9+C10+C11+C12+C13+C14+C15+C16+C17)-(D7+D8+D9+D10+D11+D12+D13+D14+D15+D16+D17)-(E7+E8+E9+E10+E11+E12+E13+E14+E15+E16+E17)</f>
        <v>0</v>
      </c>
      <c r="G17" s="3"/>
      <c r="H17" s="3"/>
      <c r="I17" s="3"/>
      <c r="J17" s="3"/>
      <c r="K17" s="3"/>
      <c r="L17" s="3"/>
      <c r="M17" s="3"/>
      <c r="N17" s="3"/>
      <c r="O17" s="3"/>
      <c r="P17" s="3"/>
      <c r="Q17" s="3"/>
      <c r="R17" s="3"/>
      <c r="S17" s="3"/>
      <c r="T17" s="3"/>
      <c r="U17" s="3"/>
      <c r="V17" s="35">
        <f t="shared" si="0"/>
        <v>0</v>
      </c>
      <c r="W17" s="46"/>
    </row>
    <row r="18" spans="1:23" x14ac:dyDescent="0.35">
      <c r="A18" s="48"/>
      <c r="B18" s="33">
        <v>12</v>
      </c>
      <c r="C18" s="3"/>
      <c r="D18" s="3"/>
      <c r="E18" s="3"/>
      <c r="F18" s="34">
        <f>(C7+C8+C9+C10+C11+C12+C13+C14+C15+C16+C17+C18)-(D7+D8+D9+D10+D11+D12+D13+D14+D15+D16+D17+D18)-(E7+E8+E9+E10+E11+E12+E13+E14+E15+E16+E17+E18)</f>
        <v>0</v>
      </c>
      <c r="G18" s="3"/>
      <c r="H18" s="3"/>
      <c r="I18" s="3"/>
      <c r="J18" s="3"/>
      <c r="K18" s="3"/>
      <c r="L18" s="3"/>
      <c r="M18" s="3"/>
      <c r="N18" s="3"/>
      <c r="O18" s="3"/>
      <c r="P18" s="3"/>
      <c r="Q18" s="3"/>
      <c r="R18" s="3"/>
      <c r="S18" s="3"/>
      <c r="T18" s="3"/>
      <c r="U18" s="3"/>
      <c r="V18" s="35">
        <f t="shared" si="0"/>
        <v>0</v>
      </c>
      <c r="W18" s="46"/>
    </row>
    <row r="19" spans="1:23" x14ac:dyDescent="0.35">
      <c r="A19" s="48"/>
      <c r="B19" s="36">
        <v>13</v>
      </c>
      <c r="C19" s="3"/>
      <c r="D19" s="3"/>
      <c r="E19" s="3"/>
      <c r="F19" s="34">
        <f>(C7+C8+C9+C10+C11+C12+C13+C14+C15+C16+C17+C18+C19)-(D7+D8+D9+D10+D11+D12+D13+D14+D15+D16+D17+D18+D19)-(E7+E8+E9+E10+E11+E12+E13+E14+E15+E16+E17+E18+E19)</f>
        <v>0</v>
      </c>
      <c r="G19" s="3"/>
      <c r="H19" s="3"/>
      <c r="I19" s="3"/>
      <c r="J19" s="3"/>
      <c r="K19" s="3"/>
      <c r="L19" s="3"/>
      <c r="M19" s="3"/>
      <c r="N19" s="3"/>
      <c r="O19" s="3"/>
      <c r="P19" s="3"/>
      <c r="Q19" s="3"/>
      <c r="R19" s="3"/>
      <c r="S19" s="3"/>
      <c r="T19" s="3"/>
      <c r="U19" s="3"/>
      <c r="V19" s="35">
        <f t="shared" si="0"/>
        <v>0</v>
      </c>
      <c r="W19" s="46"/>
    </row>
    <row r="20" spans="1:23" x14ac:dyDescent="0.35">
      <c r="A20" s="48"/>
      <c r="B20" s="33">
        <v>14</v>
      </c>
      <c r="C20" s="3"/>
      <c r="D20" s="3"/>
      <c r="E20" s="3"/>
      <c r="F20" s="34">
        <f>(C7+C8+C9+C10+C11+C12+C13+C14+C15+C16+C17+C18+C19+C20)-(D7+D8+D9+D10+D11+D12+D13+D14+D15+D16+D17+D18+D19+D20)-(E7+E8+E9+E10+E11+E12+E13+E14+E15+E16+E17+E18+E19+E20)</f>
        <v>0</v>
      </c>
      <c r="G20" s="3"/>
      <c r="H20" s="3"/>
      <c r="I20" s="3"/>
      <c r="J20" s="3"/>
      <c r="K20" s="3"/>
      <c r="L20" s="3"/>
      <c r="M20" s="3"/>
      <c r="N20" s="3"/>
      <c r="O20" s="3"/>
      <c r="P20" s="3"/>
      <c r="Q20" s="3"/>
      <c r="R20" s="3"/>
      <c r="S20" s="3"/>
      <c r="T20" s="3"/>
      <c r="U20" s="3"/>
      <c r="V20" s="35">
        <f t="shared" si="0"/>
        <v>0</v>
      </c>
      <c r="W20" s="46"/>
    </row>
    <row r="21" spans="1:23" x14ac:dyDescent="0.35">
      <c r="A21" s="48"/>
      <c r="B21" s="36">
        <v>15</v>
      </c>
      <c r="C21" s="3"/>
      <c r="D21" s="3"/>
      <c r="E21" s="3"/>
      <c r="F21" s="34">
        <f>(C7+C8+C9+C10+C11+C12+C13+C14+C15+C16+C17+C18+C19+C20+C21)-(D7+D8+D9+D10+D11+D12+D13+D14+D15+D16+D17+D18+D19+D20+D21)-(E7+E8+E9+E10+E11+E12+E13+E14+E15+E16+E17+E18+E19+E20+E21)</f>
        <v>0</v>
      </c>
      <c r="G21" s="3"/>
      <c r="H21" s="3"/>
      <c r="I21" s="3"/>
      <c r="J21" s="3"/>
      <c r="K21" s="3"/>
      <c r="L21" s="3"/>
      <c r="M21" s="3"/>
      <c r="N21" s="3"/>
      <c r="O21" s="3"/>
      <c r="P21" s="3"/>
      <c r="Q21" s="3"/>
      <c r="R21" s="3"/>
      <c r="S21" s="3"/>
      <c r="T21" s="3"/>
      <c r="U21" s="3"/>
      <c r="V21" s="35">
        <f t="shared" si="0"/>
        <v>0</v>
      </c>
      <c r="W21" s="46"/>
    </row>
    <row r="22" spans="1:23" x14ac:dyDescent="0.35">
      <c r="A22" s="48"/>
      <c r="B22" s="33">
        <v>16</v>
      </c>
      <c r="C22" s="3"/>
      <c r="D22" s="3"/>
      <c r="E22" s="3"/>
      <c r="F22" s="34">
        <f>(SUM(C7:C22))-(SUM(D7:D22))-(SUM(E7:E22))</f>
        <v>0</v>
      </c>
      <c r="G22" s="3"/>
      <c r="H22" s="3"/>
      <c r="I22" s="3"/>
      <c r="J22" s="3"/>
      <c r="K22" s="3"/>
      <c r="L22" s="3"/>
      <c r="M22" s="3"/>
      <c r="N22" s="3"/>
      <c r="O22" s="3"/>
      <c r="P22" s="3"/>
      <c r="Q22" s="3"/>
      <c r="R22" s="3"/>
      <c r="S22" s="3"/>
      <c r="T22" s="3"/>
      <c r="U22" s="3"/>
      <c r="V22" s="35">
        <f t="shared" si="0"/>
        <v>0</v>
      </c>
      <c r="W22" s="46"/>
    </row>
    <row r="23" spans="1:23" x14ac:dyDescent="0.35">
      <c r="A23" s="48"/>
      <c r="B23" s="36">
        <v>17</v>
      </c>
      <c r="C23" s="3"/>
      <c r="D23" s="3"/>
      <c r="E23" s="3"/>
      <c r="F23" s="34">
        <f>(SUM(C7:C23))-(SUM(D7:D23))-(SUM(E7:E23))</f>
        <v>0</v>
      </c>
      <c r="G23" s="3"/>
      <c r="H23" s="3"/>
      <c r="I23" s="3"/>
      <c r="J23" s="3"/>
      <c r="K23" s="3"/>
      <c r="L23" s="3"/>
      <c r="M23" s="3"/>
      <c r="N23" s="3"/>
      <c r="O23" s="3"/>
      <c r="P23" s="3"/>
      <c r="Q23" s="3"/>
      <c r="R23" s="3"/>
      <c r="S23" s="3"/>
      <c r="T23" s="3"/>
      <c r="U23" s="3"/>
      <c r="V23" s="35">
        <f t="shared" si="0"/>
        <v>0</v>
      </c>
      <c r="W23" s="46"/>
    </row>
    <row r="24" spans="1:23" x14ac:dyDescent="0.35">
      <c r="A24" s="48"/>
      <c r="B24" s="33">
        <v>18</v>
      </c>
      <c r="C24" s="3"/>
      <c r="D24" s="3"/>
      <c r="E24" s="3"/>
      <c r="F24" s="34">
        <f>(SUM(C7:C24))-(SUM(D7:D24))-(SUM(E7:E24))</f>
        <v>0</v>
      </c>
      <c r="G24" s="3"/>
      <c r="H24" s="3"/>
      <c r="I24" s="3"/>
      <c r="J24" s="3"/>
      <c r="K24" s="3"/>
      <c r="L24" s="3"/>
      <c r="M24" s="3"/>
      <c r="N24" s="3"/>
      <c r="O24" s="3"/>
      <c r="P24" s="3"/>
      <c r="Q24" s="3"/>
      <c r="R24" s="3"/>
      <c r="S24" s="3"/>
      <c r="T24" s="3"/>
      <c r="U24" s="3"/>
      <c r="V24" s="35">
        <f t="shared" si="0"/>
        <v>0</v>
      </c>
      <c r="W24" s="46"/>
    </row>
    <row r="25" spans="1:23" x14ac:dyDescent="0.35">
      <c r="A25" s="48"/>
      <c r="B25" s="36">
        <v>19</v>
      </c>
      <c r="C25" s="3"/>
      <c r="D25" s="3"/>
      <c r="E25" s="3"/>
      <c r="F25" s="34">
        <f>(SUM(C7:C25))-(SUM(D7:D25))-(SUM(E7:E25))</f>
        <v>0</v>
      </c>
      <c r="G25" s="3"/>
      <c r="H25" s="3"/>
      <c r="I25" s="3"/>
      <c r="J25" s="3"/>
      <c r="K25" s="3"/>
      <c r="L25" s="3"/>
      <c r="M25" s="3"/>
      <c r="N25" s="3"/>
      <c r="O25" s="3"/>
      <c r="P25" s="3"/>
      <c r="Q25" s="3"/>
      <c r="R25" s="3"/>
      <c r="S25" s="3"/>
      <c r="T25" s="3"/>
      <c r="U25" s="3"/>
      <c r="V25" s="35">
        <f t="shared" si="0"/>
        <v>0</v>
      </c>
      <c r="W25" s="46"/>
    </row>
    <row r="26" spans="1:23" x14ac:dyDescent="0.35">
      <c r="A26" s="48"/>
      <c r="B26" s="33">
        <v>20</v>
      </c>
      <c r="C26" s="3"/>
      <c r="D26" s="3"/>
      <c r="E26" s="3"/>
      <c r="F26" s="34">
        <f>(SUM(C7:C26))-(SUM(D7:D26))-(SUM(E7:E26))</f>
        <v>0</v>
      </c>
      <c r="G26" s="3"/>
      <c r="H26" s="3"/>
      <c r="I26" s="3"/>
      <c r="J26" s="3"/>
      <c r="K26" s="3"/>
      <c r="L26" s="3"/>
      <c r="M26" s="3"/>
      <c r="N26" s="3"/>
      <c r="O26" s="3"/>
      <c r="P26" s="3"/>
      <c r="Q26" s="3"/>
      <c r="R26" s="3"/>
      <c r="S26" s="3"/>
      <c r="T26" s="3"/>
      <c r="U26" s="3"/>
      <c r="V26" s="35">
        <f t="shared" si="0"/>
        <v>0</v>
      </c>
      <c r="W26" s="46"/>
    </row>
    <row r="27" spans="1:23" x14ac:dyDescent="0.35">
      <c r="A27" s="48"/>
      <c r="B27" s="36">
        <v>21</v>
      </c>
      <c r="C27" s="3"/>
      <c r="D27" s="3"/>
      <c r="E27" s="3"/>
      <c r="F27" s="34">
        <f>(SUM(C7:C27))-(SUM(D7:D27))-(SUM(E7:E27))</f>
        <v>0</v>
      </c>
      <c r="G27" s="3"/>
      <c r="H27" s="3"/>
      <c r="I27" s="3"/>
      <c r="J27" s="3"/>
      <c r="K27" s="3"/>
      <c r="L27" s="3"/>
      <c r="M27" s="3"/>
      <c r="N27" s="3"/>
      <c r="O27" s="3"/>
      <c r="P27" s="3"/>
      <c r="Q27" s="3"/>
      <c r="R27" s="3"/>
      <c r="S27" s="3"/>
      <c r="T27" s="3"/>
      <c r="U27" s="3"/>
      <c r="V27" s="35">
        <f t="shared" si="0"/>
        <v>0</v>
      </c>
      <c r="W27" s="46"/>
    </row>
    <row r="28" spans="1:23" x14ac:dyDescent="0.35">
      <c r="A28" s="48"/>
      <c r="B28" s="33">
        <v>22</v>
      </c>
      <c r="C28" s="3"/>
      <c r="D28" s="3"/>
      <c r="E28" s="3"/>
      <c r="F28" s="34">
        <f>(SUM(C7:C28))-(SUM(D7:D28))-(SUM(E7:E28))</f>
        <v>0</v>
      </c>
      <c r="G28" s="3"/>
      <c r="H28" s="3"/>
      <c r="I28" s="3"/>
      <c r="J28" s="3"/>
      <c r="K28" s="3"/>
      <c r="L28" s="3"/>
      <c r="M28" s="3"/>
      <c r="N28" s="3"/>
      <c r="O28" s="3"/>
      <c r="P28" s="3"/>
      <c r="Q28" s="3"/>
      <c r="R28" s="3"/>
      <c r="S28" s="3"/>
      <c r="T28" s="3"/>
      <c r="U28" s="3"/>
      <c r="V28" s="35">
        <f t="shared" si="0"/>
        <v>0</v>
      </c>
      <c r="W28" s="46"/>
    </row>
    <row r="29" spans="1:23" x14ac:dyDescent="0.35">
      <c r="A29" s="48"/>
      <c r="B29" s="36">
        <v>23</v>
      </c>
      <c r="C29" s="3"/>
      <c r="D29" s="3"/>
      <c r="E29" s="3"/>
      <c r="F29" s="34">
        <f>(SUM(C7:C29))-(SUM(D7:D29))-(SUM(E7:E29))</f>
        <v>0</v>
      </c>
      <c r="G29" s="3"/>
      <c r="H29" s="3"/>
      <c r="I29" s="3"/>
      <c r="J29" s="3"/>
      <c r="K29" s="3"/>
      <c r="L29" s="3"/>
      <c r="M29" s="3"/>
      <c r="N29" s="3"/>
      <c r="O29" s="3"/>
      <c r="P29" s="3"/>
      <c r="Q29" s="3"/>
      <c r="R29" s="3"/>
      <c r="S29" s="3"/>
      <c r="T29" s="3"/>
      <c r="U29" s="3"/>
      <c r="V29" s="35">
        <f t="shared" si="0"/>
        <v>0</v>
      </c>
      <c r="W29" s="46"/>
    </row>
    <row r="30" spans="1:23" x14ac:dyDescent="0.35">
      <c r="A30" s="48"/>
      <c r="B30" s="33">
        <v>24</v>
      </c>
      <c r="C30" s="3"/>
      <c r="D30" s="3"/>
      <c r="E30" s="3"/>
      <c r="F30" s="34">
        <f>(SUM(C7:C30))-(SUM(D7:D30))-(SUM(E7:E30))</f>
        <v>0</v>
      </c>
      <c r="G30" s="3"/>
      <c r="H30" s="3"/>
      <c r="I30" s="3"/>
      <c r="J30" s="3"/>
      <c r="K30" s="3"/>
      <c r="L30" s="3"/>
      <c r="M30" s="3"/>
      <c r="N30" s="3"/>
      <c r="O30" s="3"/>
      <c r="P30" s="3"/>
      <c r="Q30" s="3"/>
      <c r="R30" s="3"/>
      <c r="S30" s="3"/>
      <c r="T30" s="3"/>
      <c r="U30" s="3"/>
      <c r="V30" s="35">
        <f t="shared" si="0"/>
        <v>0</v>
      </c>
      <c r="W30" s="46"/>
    </row>
    <row r="31" spans="1:23" x14ac:dyDescent="0.35">
      <c r="A31" s="48"/>
      <c r="B31" s="36">
        <v>25</v>
      </c>
      <c r="C31" s="3"/>
      <c r="D31" s="3"/>
      <c r="E31" s="3"/>
      <c r="F31" s="34">
        <f>(SUM(C7:C31))-(SUM(D7:D31))-(SUM(E7:E31))</f>
        <v>0</v>
      </c>
      <c r="G31" s="3"/>
      <c r="H31" s="3"/>
      <c r="I31" s="3"/>
      <c r="J31" s="3"/>
      <c r="K31" s="3"/>
      <c r="L31" s="3"/>
      <c r="M31" s="3"/>
      <c r="N31" s="3"/>
      <c r="O31" s="3"/>
      <c r="P31" s="3"/>
      <c r="Q31" s="3"/>
      <c r="R31" s="3"/>
      <c r="S31" s="3"/>
      <c r="T31" s="3"/>
      <c r="U31" s="3"/>
      <c r="V31" s="35">
        <f t="shared" si="0"/>
        <v>0</v>
      </c>
      <c r="W31" s="46"/>
    </row>
    <row r="32" spans="1:23" x14ac:dyDescent="0.35">
      <c r="A32" s="48"/>
      <c r="B32" s="33">
        <v>26</v>
      </c>
      <c r="C32" s="3"/>
      <c r="D32" s="3"/>
      <c r="E32" s="3"/>
      <c r="F32" s="34">
        <f>(SUM(C7:C32))-(SUM(D7:D32))-(SUM(E7:E32))</f>
        <v>0</v>
      </c>
      <c r="G32" s="3"/>
      <c r="H32" s="3"/>
      <c r="I32" s="3"/>
      <c r="J32" s="3"/>
      <c r="K32" s="3"/>
      <c r="L32" s="3"/>
      <c r="M32" s="3"/>
      <c r="N32" s="3"/>
      <c r="O32" s="3"/>
      <c r="P32" s="3"/>
      <c r="Q32" s="3"/>
      <c r="R32" s="3"/>
      <c r="S32" s="3"/>
      <c r="T32" s="3"/>
      <c r="U32" s="3"/>
      <c r="V32" s="35">
        <f t="shared" si="0"/>
        <v>0</v>
      </c>
      <c r="W32" s="46"/>
    </row>
    <row r="33" spans="1:23" x14ac:dyDescent="0.35">
      <c r="A33" s="48"/>
      <c r="B33" s="36">
        <v>27</v>
      </c>
      <c r="C33" s="3"/>
      <c r="D33" s="3"/>
      <c r="E33" s="3"/>
      <c r="F33" s="34">
        <f>(SUM(C7:C33))-(SUM(D7:D33))-(SUM(E7:E33))</f>
        <v>0</v>
      </c>
      <c r="G33" s="3"/>
      <c r="H33" s="3"/>
      <c r="I33" s="3"/>
      <c r="J33" s="3"/>
      <c r="K33" s="3"/>
      <c r="L33" s="3"/>
      <c r="M33" s="3"/>
      <c r="N33" s="3"/>
      <c r="O33" s="3"/>
      <c r="P33" s="3"/>
      <c r="Q33" s="3"/>
      <c r="R33" s="3"/>
      <c r="S33" s="3"/>
      <c r="T33" s="3"/>
      <c r="U33" s="3"/>
      <c r="V33" s="35">
        <f t="shared" si="0"/>
        <v>0</v>
      </c>
      <c r="W33" s="46"/>
    </row>
    <row r="34" spans="1:23" x14ac:dyDescent="0.35">
      <c r="A34" s="48"/>
      <c r="B34" s="33">
        <v>28</v>
      </c>
      <c r="C34" s="3"/>
      <c r="D34" s="3"/>
      <c r="E34" s="3"/>
      <c r="F34" s="34">
        <f>(SUM(C7:C34))-(SUM(D7:D34))-(SUM(E7:E34))</f>
        <v>0</v>
      </c>
      <c r="G34" s="3"/>
      <c r="H34" s="3"/>
      <c r="I34" s="3"/>
      <c r="J34" s="3"/>
      <c r="K34" s="3"/>
      <c r="L34" s="3"/>
      <c r="M34" s="3"/>
      <c r="N34" s="3"/>
      <c r="O34" s="3"/>
      <c r="P34" s="3"/>
      <c r="Q34" s="3"/>
      <c r="R34" s="3"/>
      <c r="S34" s="3"/>
      <c r="T34" s="3"/>
      <c r="U34" s="3"/>
      <c r="V34" s="35">
        <f t="shared" si="0"/>
        <v>0</v>
      </c>
      <c r="W34" s="46"/>
    </row>
    <row r="35" spans="1:23" x14ac:dyDescent="0.35">
      <c r="A35" s="48"/>
      <c r="B35" s="36">
        <v>29</v>
      </c>
      <c r="C35" s="3"/>
      <c r="D35" s="3"/>
      <c r="E35" s="3"/>
      <c r="F35" s="34">
        <f>(SUM(C7:C35))-(SUM(D7:D35))-(SUM(E7:E35))</f>
        <v>0</v>
      </c>
      <c r="G35" s="3"/>
      <c r="H35" s="3"/>
      <c r="I35" s="3"/>
      <c r="J35" s="3"/>
      <c r="K35" s="3"/>
      <c r="L35" s="3"/>
      <c r="M35" s="3"/>
      <c r="N35" s="3"/>
      <c r="O35" s="3"/>
      <c r="P35" s="3"/>
      <c r="Q35" s="3"/>
      <c r="R35" s="3"/>
      <c r="S35" s="3"/>
      <c r="T35" s="3"/>
      <c r="U35" s="3"/>
      <c r="V35" s="35">
        <f>SUM(G35:U35)</f>
        <v>0</v>
      </c>
      <c r="W35" s="46"/>
    </row>
    <row r="36" spans="1:23" x14ac:dyDescent="0.35">
      <c r="A36" s="48"/>
      <c r="B36" s="33">
        <v>30</v>
      </c>
      <c r="C36" s="3"/>
      <c r="D36" s="3"/>
      <c r="E36" s="3"/>
      <c r="F36" s="34">
        <f>(SUM(C7:C36))-(SUM(D7:D36))-(SUM(E7:E36))</f>
        <v>0</v>
      </c>
      <c r="G36" s="3"/>
      <c r="H36" s="3"/>
      <c r="I36" s="3"/>
      <c r="J36" s="3"/>
      <c r="K36" s="3"/>
      <c r="L36" s="3"/>
      <c r="M36" s="3"/>
      <c r="N36" s="3"/>
      <c r="O36" s="3"/>
      <c r="P36" s="3"/>
      <c r="Q36" s="3"/>
      <c r="R36" s="3"/>
      <c r="S36" s="3"/>
      <c r="T36" s="3"/>
      <c r="U36" s="3"/>
      <c r="V36" s="35">
        <f t="shared" si="0"/>
        <v>0</v>
      </c>
      <c r="W36" s="46"/>
    </row>
    <row r="37" spans="1:23" x14ac:dyDescent="0.35">
      <c r="A37" s="48"/>
      <c r="B37" s="36">
        <v>31</v>
      </c>
      <c r="C37" s="3"/>
      <c r="D37" s="3"/>
      <c r="E37" s="3"/>
      <c r="F37" s="34">
        <f>(SUM(C7:C37))-(SUM(D7:D37))-(SUM(E7:E37))</f>
        <v>0</v>
      </c>
      <c r="G37" s="3"/>
      <c r="H37" s="3"/>
      <c r="I37" s="3"/>
      <c r="J37" s="3"/>
      <c r="K37" s="3"/>
      <c r="L37" s="3"/>
      <c r="M37" s="3"/>
      <c r="N37" s="3"/>
      <c r="O37" s="3"/>
      <c r="P37" s="3"/>
      <c r="Q37" s="3"/>
      <c r="R37" s="3"/>
      <c r="S37" s="3"/>
      <c r="T37" s="3"/>
      <c r="U37" s="3"/>
      <c r="V37" s="35">
        <f t="shared" si="0"/>
        <v>0</v>
      </c>
      <c r="W37" s="46"/>
    </row>
    <row r="38" spans="1:23" x14ac:dyDescent="0.35">
      <c r="A38" s="48"/>
      <c r="B38" s="49" t="s">
        <v>212</v>
      </c>
      <c r="C38" s="50">
        <f>SUM(C7:C37)</f>
        <v>0</v>
      </c>
      <c r="D38" s="50">
        <f>SUM(D7:D37)</f>
        <v>0</v>
      </c>
      <c r="E38" s="50">
        <f>SUM(E7:E37)</f>
        <v>0</v>
      </c>
      <c r="F38" s="51">
        <f>SUM(F37)</f>
        <v>0</v>
      </c>
      <c r="G38" s="50">
        <f>SUM(G7:G37)</f>
        <v>0</v>
      </c>
      <c r="H38" s="50">
        <f t="shared" ref="H38:U38" si="1">SUM(H7:H37)</f>
        <v>0</v>
      </c>
      <c r="I38" s="50">
        <f t="shared" si="1"/>
        <v>0</v>
      </c>
      <c r="J38" s="50">
        <f t="shared" si="1"/>
        <v>0</v>
      </c>
      <c r="K38" s="50">
        <f t="shared" si="1"/>
        <v>0</v>
      </c>
      <c r="L38" s="50">
        <f t="shared" si="1"/>
        <v>0</v>
      </c>
      <c r="M38" s="50">
        <f t="shared" si="1"/>
        <v>0</v>
      </c>
      <c r="N38" s="50">
        <f t="shared" si="1"/>
        <v>0</v>
      </c>
      <c r="O38" s="50">
        <f t="shared" si="1"/>
        <v>0</v>
      </c>
      <c r="P38" s="50">
        <f t="shared" si="1"/>
        <v>0</v>
      </c>
      <c r="Q38" s="50">
        <f t="shared" si="1"/>
        <v>0</v>
      </c>
      <c r="R38" s="50">
        <f t="shared" si="1"/>
        <v>0</v>
      </c>
      <c r="S38" s="50">
        <f t="shared" si="1"/>
        <v>0</v>
      </c>
      <c r="T38" s="50">
        <f t="shared" si="1"/>
        <v>0</v>
      </c>
      <c r="U38" s="50">
        <f t="shared" si="1"/>
        <v>0</v>
      </c>
      <c r="V38" s="50">
        <f t="shared" si="0"/>
        <v>0</v>
      </c>
      <c r="W38" s="46"/>
    </row>
    <row r="39" spans="1:23" x14ac:dyDescent="0.35">
      <c r="W39" s="47"/>
    </row>
  </sheetData>
  <mergeCells count="6">
    <mergeCell ref="W3:W4"/>
    <mergeCell ref="A1:B1"/>
    <mergeCell ref="A2:B3"/>
    <mergeCell ref="C3:F3"/>
    <mergeCell ref="G3:U3"/>
    <mergeCell ref="V3:V4"/>
  </mergeCells>
  <conditionalFormatting sqref="C5:W38">
    <cfRule type="cellIs" dxfId="0" priority="1" operator="less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10122-1FF3-4CC8-873E-24679CAA6132}">
  <sheetPr>
    <tabColor rgb="FFF4BB94"/>
  </sheetPr>
  <dimension ref="A1:B22"/>
  <sheetViews>
    <sheetView workbookViewId="0">
      <selection activeCell="F13" sqref="F13"/>
    </sheetView>
  </sheetViews>
  <sheetFormatPr defaultRowHeight="14.5" x14ac:dyDescent="0.35"/>
  <cols>
    <col min="1" max="1" width="28.6328125" customWidth="1"/>
    <col min="2" max="2" width="89.6328125" customWidth="1"/>
  </cols>
  <sheetData>
    <row r="1" spans="1:2" ht="61" customHeight="1" x14ac:dyDescent="0.35">
      <c r="A1" s="154"/>
      <c r="B1" s="154"/>
    </row>
    <row r="2" spans="1:2" ht="35.5" customHeight="1" x14ac:dyDescent="0.7">
      <c r="A2" s="157" t="s">
        <v>189</v>
      </c>
      <c r="B2" s="157"/>
    </row>
    <row r="3" spans="1:2" ht="7" customHeight="1" x14ac:dyDescent="0.7">
      <c r="A3" s="158"/>
      <c r="B3" s="158"/>
    </row>
    <row r="4" spans="1:2" ht="58" customHeight="1" x14ac:dyDescent="0.35">
      <c r="A4" s="98" t="s">
        <v>2</v>
      </c>
      <c r="B4" s="19" t="s">
        <v>190</v>
      </c>
    </row>
    <row r="5" spans="1:2" ht="29" x14ac:dyDescent="0.35">
      <c r="A5" s="98" t="s">
        <v>17</v>
      </c>
      <c r="B5" s="19" t="s">
        <v>230</v>
      </c>
    </row>
    <row r="6" spans="1:2" ht="44" customHeight="1" x14ac:dyDescent="0.35">
      <c r="A6" s="98" t="s">
        <v>228</v>
      </c>
      <c r="B6" s="19" t="s">
        <v>191</v>
      </c>
    </row>
    <row r="7" spans="1:2" ht="87" customHeight="1" x14ac:dyDescent="0.35">
      <c r="A7" s="98" t="s">
        <v>29</v>
      </c>
      <c r="B7" s="19" t="s">
        <v>192</v>
      </c>
    </row>
    <row r="8" spans="1:2" ht="29" x14ac:dyDescent="0.35">
      <c r="A8" s="98" t="s">
        <v>49</v>
      </c>
      <c r="B8" s="19" t="s">
        <v>193</v>
      </c>
    </row>
    <row r="9" spans="1:2" ht="29" x14ac:dyDescent="0.35">
      <c r="A9" s="98" t="s">
        <v>226</v>
      </c>
      <c r="B9" s="19" t="s">
        <v>201</v>
      </c>
    </row>
    <row r="10" spans="1:2" ht="29" x14ac:dyDescent="0.35">
      <c r="A10" s="98" t="s">
        <v>55</v>
      </c>
      <c r="B10" s="19" t="s">
        <v>194</v>
      </c>
    </row>
    <row r="11" spans="1:2" ht="43.5" x14ac:dyDescent="0.35">
      <c r="A11" s="98" t="s">
        <v>62</v>
      </c>
      <c r="B11" s="19" t="s">
        <v>195</v>
      </c>
    </row>
    <row r="12" spans="1:2" ht="15.5" x14ac:dyDescent="0.35">
      <c r="A12" s="98" t="s">
        <v>75</v>
      </c>
      <c r="B12" s="19" t="s">
        <v>196</v>
      </c>
    </row>
    <row r="13" spans="1:2" ht="44" customHeight="1" x14ac:dyDescent="0.35">
      <c r="A13" s="98" t="s">
        <v>85</v>
      </c>
      <c r="B13" s="19" t="s">
        <v>197</v>
      </c>
    </row>
    <row r="14" spans="1:2" ht="29" x14ac:dyDescent="0.35">
      <c r="A14" s="98" t="s">
        <v>179</v>
      </c>
      <c r="B14" s="19" t="s">
        <v>198</v>
      </c>
    </row>
    <row r="15" spans="1:2" ht="15.5" x14ac:dyDescent="0.35">
      <c r="A15" s="98" t="s">
        <v>104</v>
      </c>
      <c r="B15" s="19" t="s">
        <v>199</v>
      </c>
    </row>
    <row r="16" spans="1:2" ht="15.5" x14ac:dyDescent="0.35">
      <c r="A16" s="98" t="s">
        <v>113</v>
      </c>
      <c r="B16" s="19" t="s">
        <v>200</v>
      </c>
    </row>
    <row r="17" spans="1:2" ht="15.5" x14ac:dyDescent="0.35">
      <c r="A17" s="98" t="s">
        <v>128</v>
      </c>
      <c r="B17" s="19" t="s">
        <v>202</v>
      </c>
    </row>
    <row r="18" spans="1:2" ht="29" x14ac:dyDescent="0.35">
      <c r="A18" s="98" t="s">
        <v>134</v>
      </c>
      <c r="B18" s="19" t="s">
        <v>203</v>
      </c>
    </row>
    <row r="19" spans="1:2" ht="43.5" x14ac:dyDescent="0.35">
      <c r="A19" s="98" t="s">
        <v>141</v>
      </c>
      <c r="B19" s="19" t="s">
        <v>204</v>
      </c>
    </row>
    <row r="20" spans="1:2" ht="43.5" x14ac:dyDescent="0.35">
      <c r="A20" s="98" t="s">
        <v>147</v>
      </c>
      <c r="B20" s="19" t="s">
        <v>205</v>
      </c>
    </row>
    <row r="21" spans="1:2" ht="29" x14ac:dyDescent="0.35">
      <c r="A21" s="98" t="s">
        <v>160</v>
      </c>
      <c r="B21" s="20" t="s">
        <v>206</v>
      </c>
    </row>
    <row r="22" spans="1:2" x14ac:dyDescent="0.35">
      <c r="B22" s="99"/>
    </row>
  </sheetData>
  <mergeCells count="2">
    <mergeCell ref="A2:B2"/>
    <mergeCell ref="A1:B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DA2B1-0010-4C59-8AD2-1717E58D4A21}">
  <sheetPr>
    <tabColor theme="0"/>
  </sheetPr>
  <dimension ref="A1:E33"/>
  <sheetViews>
    <sheetView workbookViewId="0">
      <selection activeCell="J29" sqref="J29"/>
    </sheetView>
  </sheetViews>
  <sheetFormatPr defaultRowHeight="14.5" x14ac:dyDescent="0.35"/>
  <cols>
    <col min="1" max="1" width="22.7265625" bestFit="1" customWidth="1"/>
    <col min="2" max="2" width="58.54296875" customWidth="1"/>
    <col min="3" max="3" width="6.81640625" bestFit="1" customWidth="1"/>
    <col min="4" max="4" width="7.453125" bestFit="1" customWidth="1"/>
    <col min="5" max="5" width="6.54296875" bestFit="1" customWidth="1"/>
  </cols>
  <sheetData>
    <row r="1" spans="1:5" ht="63.5" customHeight="1" x14ac:dyDescent="0.35">
      <c r="A1" s="154"/>
      <c r="B1" s="154"/>
      <c r="C1" s="154"/>
      <c r="D1" s="154"/>
      <c r="E1" s="154"/>
    </row>
    <row r="2" spans="1:5" ht="26" customHeight="1" x14ac:dyDescent="0.7">
      <c r="A2" s="155" t="s">
        <v>174</v>
      </c>
      <c r="B2" s="156"/>
      <c r="C2" s="156"/>
      <c r="D2" s="156"/>
      <c r="E2" s="156"/>
    </row>
    <row r="3" spans="1:5" ht="8.5" customHeight="1" x14ac:dyDescent="0.35">
      <c r="A3" s="159"/>
      <c r="B3" s="159"/>
      <c r="C3" s="159"/>
      <c r="D3" s="159"/>
      <c r="E3" s="159"/>
    </row>
    <row r="4" spans="1:5" ht="21.5" thickBot="1" x14ac:dyDescent="0.6">
      <c r="A4" s="140"/>
      <c r="B4" s="140"/>
      <c r="C4" s="101" t="s">
        <v>175</v>
      </c>
      <c r="D4" s="101" t="s">
        <v>176</v>
      </c>
      <c r="E4" s="101" t="s">
        <v>177</v>
      </c>
    </row>
    <row r="5" spans="1:5" x14ac:dyDescent="0.35">
      <c r="A5" s="3" t="s">
        <v>178</v>
      </c>
      <c r="B5" s="3"/>
      <c r="C5" s="100">
        <v>0.1</v>
      </c>
      <c r="D5" s="100">
        <v>0.12</v>
      </c>
      <c r="E5" s="100">
        <v>0.1</v>
      </c>
    </row>
    <row r="6" spans="1:5" x14ac:dyDescent="0.35">
      <c r="A6" s="4" t="s">
        <v>16</v>
      </c>
      <c r="B6" s="4"/>
      <c r="C6" s="5">
        <v>0</v>
      </c>
      <c r="D6" s="5">
        <v>0.05</v>
      </c>
      <c r="E6" s="5">
        <v>0.02</v>
      </c>
    </row>
    <row r="7" spans="1:5" ht="16.5" x14ac:dyDescent="0.35">
      <c r="A7" s="3" t="s">
        <v>185</v>
      </c>
      <c r="B7" s="3"/>
      <c r="C7" s="100">
        <v>0.08</v>
      </c>
      <c r="D7" s="100">
        <v>0.3</v>
      </c>
      <c r="E7" s="100">
        <v>0.2</v>
      </c>
    </row>
    <row r="8" spans="1:5" x14ac:dyDescent="0.35">
      <c r="A8" s="4" t="s">
        <v>27</v>
      </c>
      <c r="B8" s="4"/>
      <c r="C8" s="5">
        <v>0.82</v>
      </c>
      <c r="D8" s="5">
        <v>0.53</v>
      </c>
      <c r="E8" s="5">
        <v>0.68</v>
      </c>
    </row>
    <row r="9" spans="1:5" x14ac:dyDescent="0.35">
      <c r="A9" s="3" t="s">
        <v>29</v>
      </c>
      <c r="B9" s="3"/>
      <c r="C9" s="100">
        <v>0.3</v>
      </c>
      <c r="D9" s="100">
        <v>0.4</v>
      </c>
      <c r="E9" s="100">
        <v>0.35</v>
      </c>
    </row>
    <row r="10" spans="1:5" x14ac:dyDescent="0.35">
      <c r="A10" s="4" t="s">
        <v>49</v>
      </c>
      <c r="B10" s="4"/>
      <c r="C10" s="5">
        <v>0.05</v>
      </c>
      <c r="D10" s="5">
        <v>0.15</v>
      </c>
      <c r="E10" s="5">
        <v>0.1</v>
      </c>
    </row>
    <row r="11" spans="1:5" x14ac:dyDescent="0.35">
      <c r="A11" s="3" t="s">
        <v>55</v>
      </c>
      <c r="B11" s="3"/>
      <c r="C11" s="100">
        <v>0.01</v>
      </c>
      <c r="D11" s="100">
        <v>0.03</v>
      </c>
      <c r="E11" s="100">
        <v>0.02</v>
      </c>
    </row>
    <row r="12" spans="1:5" x14ac:dyDescent="0.35">
      <c r="A12" s="4" t="s">
        <v>62</v>
      </c>
      <c r="B12" s="4"/>
      <c r="C12" s="5">
        <v>0.1</v>
      </c>
      <c r="D12" s="5">
        <v>0.15</v>
      </c>
      <c r="E12" s="5">
        <v>0.12</v>
      </c>
    </row>
    <row r="13" spans="1:5" x14ac:dyDescent="0.35">
      <c r="A13" s="3" t="s">
        <v>75</v>
      </c>
      <c r="B13" s="3"/>
      <c r="C13" s="100">
        <v>0.03</v>
      </c>
      <c r="D13" s="100">
        <v>7.0000000000000007E-2</v>
      </c>
      <c r="E13" s="100">
        <v>0.05</v>
      </c>
    </row>
    <row r="14" spans="1:5" x14ac:dyDescent="0.35">
      <c r="A14" s="4" t="s">
        <v>85</v>
      </c>
      <c r="B14" s="4"/>
      <c r="C14" s="5">
        <v>0.05</v>
      </c>
      <c r="D14" s="5">
        <v>0.1</v>
      </c>
      <c r="E14" s="5">
        <v>7.0000000000000007E-2</v>
      </c>
    </row>
    <row r="15" spans="1:5" x14ac:dyDescent="0.35">
      <c r="A15" s="3" t="s">
        <v>179</v>
      </c>
      <c r="B15" s="3"/>
      <c r="C15" s="100">
        <v>0.05</v>
      </c>
      <c r="D15" s="100">
        <v>0.1</v>
      </c>
      <c r="E15" s="100">
        <v>7.0000000000000007E-2</v>
      </c>
    </row>
    <row r="16" spans="1:5" x14ac:dyDescent="0.35">
      <c r="A16" s="4" t="s">
        <v>104</v>
      </c>
      <c r="B16" s="4"/>
      <c r="C16" s="5">
        <v>0</v>
      </c>
      <c r="D16" s="5">
        <v>0.02</v>
      </c>
      <c r="E16" s="5">
        <v>0.01</v>
      </c>
    </row>
    <row r="17" spans="1:5" x14ac:dyDescent="0.35">
      <c r="A17" s="3" t="s">
        <v>113</v>
      </c>
      <c r="B17" s="3"/>
      <c r="C17" s="100">
        <v>0.03</v>
      </c>
      <c r="D17" s="100">
        <v>7.0000000000000007E-2</v>
      </c>
      <c r="E17" s="100">
        <v>0.05</v>
      </c>
    </row>
    <row r="18" spans="1:5" x14ac:dyDescent="0.35">
      <c r="A18" s="4" t="s">
        <v>183</v>
      </c>
      <c r="B18" s="4"/>
      <c r="C18" s="5">
        <v>0.02</v>
      </c>
      <c r="D18" s="5">
        <v>7.0000000000000007E-2</v>
      </c>
      <c r="E18" s="5">
        <v>0.05</v>
      </c>
    </row>
    <row r="19" spans="1:5" x14ac:dyDescent="0.35">
      <c r="A19" s="3" t="s">
        <v>128</v>
      </c>
      <c r="B19" s="3"/>
      <c r="C19" s="100">
        <v>0.01</v>
      </c>
      <c r="D19" s="100">
        <v>0.03</v>
      </c>
      <c r="E19" s="100">
        <v>0.02</v>
      </c>
    </row>
    <row r="20" spans="1:5" x14ac:dyDescent="0.35">
      <c r="A20" s="4" t="s">
        <v>134</v>
      </c>
      <c r="B20" s="4"/>
      <c r="C20" s="5">
        <v>0.05</v>
      </c>
      <c r="D20" s="5">
        <v>0.1</v>
      </c>
      <c r="E20" s="5">
        <v>7.0000000000000007E-2</v>
      </c>
    </row>
    <row r="21" spans="1:5" x14ac:dyDescent="0.35">
      <c r="A21" s="3" t="s">
        <v>141</v>
      </c>
      <c r="B21" s="3"/>
      <c r="C21" s="100">
        <v>0.05</v>
      </c>
      <c r="D21" s="100">
        <v>0.1</v>
      </c>
      <c r="E21" s="100">
        <v>7.0000000000000007E-2</v>
      </c>
    </row>
    <row r="22" spans="1:5" x14ac:dyDescent="0.35">
      <c r="A22" s="4" t="s">
        <v>184</v>
      </c>
      <c r="B22" s="4"/>
      <c r="C22" s="5">
        <v>0</v>
      </c>
      <c r="D22" s="5">
        <v>0.05</v>
      </c>
      <c r="E22" s="5">
        <v>0.03</v>
      </c>
    </row>
    <row r="23" spans="1:5" x14ac:dyDescent="0.35">
      <c r="A23" s="3" t="s">
        <v>160</v>
      </c>
      <c r="B23" s="3"/>
      <c r="C23" s="100">
        <v>0.01</v>
      </c>
      <c r="D23" s="100">
        <v>0.01</v>
      </c>
      <c r="E23" s="100">
        <v>0.01</v>
      </c>
    </row>
    <row r="24" spans="1:5" x14ac:dyDescent="0.35">
      <c r="A24" s="140"/>
      <c r="B24" s="140"/>
      <c r="C24" s="140"/>
      <c r="D24" s="140"/>
      <c r="E24" s="140"/>
    </row>
    <row r="25" spans="1:5" ht="29.5" customHeight="1" x14ac:dyDescent="0.35">
      <c r="A25" s="141" t="s">
        <v>180</v>
      </c>
      <c r="B25" s="141"/>
      <c r="C25" s="141"/>
      <c r="D25" s="141"/>
      <c r="E25" s="141"/>
    </row>
    <row r="26" spans="1:5" x14ac:dyDescent="0.35">
      <c r="A26" s="142"/>
      <c r="B26" s="142"/>
      <c r="C26" s="142"/>
      <c r="D26" s="142"/>
      <c r="E26" s="142"/>
    </row>
    <row r="27" spans="1:5" ht="15.5" x14ac:dyDescent="0.35">
      <c r="A27" s="143" t="s">
        <v>181</v>
      </c>
      <c r="B27" s="144"/>
      <c r="C27" s="144"/>
      <c r="D27" s="144"/>
      <c r="E27" s="144"/>
    </row>
    <row r="28" spans="1:5" x14ac:dyDescent="0.35">
      <c r="A28" s="142"/>
      <c r="B28" s="142"/>
      <c r="C28" s="142"/>
      <c r="D28" s="142"/>
      <c r="E28" s="142"/>
    </row>
    <row r="29" spans="1:5" ht="31.5" customHeight="1" x14ac:dyDescent="0.35">
      <c r="A29" s="141" t="s">
        <v>186</v>
      </c>
      <c r="B29" s="141"/>
      <c r="C29" s="141"/>
      <c r="D29" s="141"/>
      <c r="E29" s="141"/>
    </row>
    <row r="30" spans="1:5" x14ac:dyDescent="0.35">
      <c r="A30" s="141" t="s">
        <v>187</v>
      </c>
      <c r="B30" s="141"/>
      <c r="C30" s="141"/>
      <c r="D30" s="141"/>
      <c r="E30" s="141"/>
    </row>
    <row r="31" spans="1:5" ht="15.5" customHeight="1" x14ac:dyDescent="0.35">
      <c r="A31" s="141"/>
      <c r="B31" s="141"/>
      <c r="C31" s="141"/>
      <c r="D31" s="141"/>
      <c r="E31" s="141"/>
    </row>
    <row r="32" spans="1:5" ht="16.5" x14ac:dyDescent="0.35">
      <c r="A32" s="144" t="s">
        <v>188</v>
      </c>
      <c r="B32" s="144"/>
      <c r="C32" s="144"/>
      <c r="D32" s="144"/>
      <c r="E32" s="144"/>
    </row>
    <row r="33" spans="1:5" s="2" customFormat="1" ht="31" customHeight="1" x14ac:dyDescent="0.35">
      <c r="A33" s="141" t="s">
        <v>182</v>
      </c>
      <c r="B33" s="141"/>
      <c r="C33" s="141"/>
      <c r="D33" s="141"/>
      <c r="E33" s="141"/>
    </row>
  </sheetData>
  <mergeCells count="13">
    <mergeCell ref="A32:E32"/>
    <mergeCell ref="A33:E33"/>
    <mergeCell ref="A1:E1"/>
    <mergeCell ref="A30:E31"/>
    <mergeCell ref="A26:E26"/>
    <mergeCell ref="A27:E27"/>
    <mergeCell ref="A28:E28"/>
    <mergeCell ref="A29:E29"/>
    <mergeCell ref="A2:E2"/>
    <mergeCell ref="A3:E3"/>
    <mergeCell ref="A4:B4"/>
    <mergeCell ref="A24:E24"/>
    <mergeCell ref="A25:E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Spending Plan</vt:lpstr>
      <vt:lpstr>Spending Plan Tracker</vt:lpstr>
      <vt:lpstr>Category Descriptions</vt:lpstr>
      <vt:lpstr>Percentage Guides</vt:lpstr>
    </vt:vector>
  </TitlesOfParts>
  <Company>Celero Solutions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Abigail Stearns</dc:creator>
  <cp:lastModifiedBy>Abigail Stearns</cp:lastModifiedBy>
  <dcterms:created xsi:type="dcterms:W3CDTF">2025-08-01T17:29:07Z</dcterms:created>
  <dcterms:modified xsi:type="dcterms:W3CDTF">2025-08-25T19:02:21Z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1673df-23be-48b4-a79e-f21cb833218e_Enabled">
    <vt:lpwstr>true</vt:lpwstr>
  </property>
  <property fmtid="{D5CDD505-2E9C-101B-9397-08002B2CF9AE}" pid="3" name="MSIP_Label_a41673df-23be-48b4-a79e-f21cb833218e_SetDate">
    <vt:lpwstr>2025-08-01T18:47:19Z</vt:lpwstr>
  </property>
  <property fmtid="{D5CDD505-2E9C-101B-9397-08002B2CF9AE}" pid="4" name="MSIP_Label_a41673df-23be-48b4-a79e-f21cb833218e_Method">
    <vt:lpwstr>Standard</vt:lpwstr>
  </property>
  <property fmtid="{D5CDD505-2E9C-101B-9397-08002B2CF9AE}" pid="5" name="MSIP_Label_a41673df-23be-48b4-a79e-f21cb833218e_Name">
    <vt:lpwstr>Christian Internal</vt:lpwstr>
  </property>
  <property fmtid="{D5CDD505-2E9C-101B-9397-08002B2CF9AE}" pid="6" name="MSIP_Label_a41673df-23be-48b4-a79e-f21cb833218e_SiteId">
    <vt:lpwstr>70bd4205-bec6-4a24-8867-1c03a002da39</vt:lpwstr>
  </property>
  <property fmtid="{D5CDD505-2E9C-101B-9397-08002B2CF9AE}" pid="7" name="MSIP_Label_a41673df-23be-48b4-a79e-f21cb833218e_ActionId">
    <vt:lpwstr>e4541d64-6ce9-42c9-bbc5-c32194b14ce3</vt:lpwstr>
  </property>
  <property fmtid="{D5CDD505-2E9C-101B-9397-08002B2CF9AE}" pid="8" name="MSIP_Label_a41673df-23be-48b4-a79e-f21cb833218e_ContentBits">
    <vt:lpwstr>0</vt:lpwstr>
  </property>
  <property fmtid="{D5CDD505-2E9C-101B-9397-08002B2CF9AE}" pid="9" name="MSIP_Label_a41673df-23be-48b4-a79e-f21cb833218e_Tag">
    <vt:lpwstr>10, 3, 0, 1</vt:lpwstr>
  </property>
</Properties>
</file>